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750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K52" i="2" l="1"/>
  <c r="L52" i="2"/>
  <c r="L53" i="2"/>
  <c r="L45" i="2" s="1"/>
  <c r="L54" i="2"/>
  <c r="L55" i="2"/>
  <c r="K53" i="2"/>
  <c r="K45" i="2" s="1"/>
  <c r="K54" i="2"/>
  <c r="K46" i="2" s="1"/>
  <c r="K55" i="2"/>
  <c r="K47" i="2" s="1"/>
  <c r="L44" i="2"/>
  <c r="L46" i="2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O166" i="2"/>
  <c r="T166" i="2" s="1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K151" i="2"/>
  <c r="K14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K149" i="2"/>
  <c r="K141" i="2" s="1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S116" i="2" s="1"/>
  <c r="N116" i="2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O110" i="2"/>
  <c r="T110" i="2" s="1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N84" i="2"/>
  <c r="N76" i="2" s="1"/>
  <c r="N68" i="2" s="1"/>
  <c r="N12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T132" i="2" l="1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K77" i="2"/>
  <c r="K69" i="2" s="1"/>
  <c r="P77" i="2"/>
  <c r="P8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K38" i="2"/>
  <c r="K49" i="2"/>
  <c r="K57" i="2"/>
  <c r="K37" i="2"/>
  <c r="K41" i="2" s="1"/>
  <c r="O65" i="2"/>
  <c r="K44" i="2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V132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T53" i="2"/>
  <c r="U53" i="2" s="1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79" i="2"/>
  <c r="S88" i="2"/>
  <c r="P89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O151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K89" i="2" l="1"/>
  <c r="K78" i="2"/>
  <c r="K70" i="2" s="1"/>
  <c r="K15" i="2"/>
  <c r="L76" i="2"/>
  <c r="L68" i="2" s="1"/>
  <c r="L12" i="2" s="1"/>
  <c r="L144" i="2"/>
  <c r="V222" i="2"/>
  <c r="K81" i="2"/>
  <c r="L88" i="2"/>
  <c r="L79" i="2"/>
  <c r="L71" i="2" s="1"/>
  <c r="S76" i="2"/>
  <c r="S80" i="2" s="1"/>
  <c r="P68" i="2"/>
  <c r="P80" i="2"/>
  <c r="S71" i="2"/>
  <c r="P15" i="2"/>
  <c r="K73" i="2"/>
  <c r="L153" i="2"/>
  <c r="S77" i="2"/>
  <c r="S81" i="2" s="1"/>
  <c r="P69" i="2"/>
  <c r="L97" i="2"/>
  <c r="O149" i="2"/>
  <c r="O153" i="2" s="1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O78" i="2"/>
  <c r="O70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O152" i="2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76" i="2" l="1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T68" i="2" s="1"/>
  <c r="P12" i="2"/>
  <c r="S12" i="2" s="1"/>
  <c r="P72" i="2"/>
  <c r="T78" i="2"/>
  <c r="U78" i="2" s="1"/>
  <c r="O201" i="2"/>
  <c r="L13" i="2"/>
  <c r="S69" i="2"/>
  <c r="S73" i="2" s="1"/>
  <c r="P13" i="2"/>
  <c r="P73" i="2"/>
  <c r="O89" i="2"/>
  <c r="O77" i="2"/>
  <c r="T77" i="2" s="1"/>
  <c r="V77" i="2" s="1"/>
  <c r="O69" i="2"/>
  <c r="T69" i="2" s="1"/>
  <c r="U69" i="2" s="1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V76" i="2" l="1"/>
  <c r="V69" i="2"/>
  <c r="O73" i="2"/>
  <c r="T97" i="2"/>
  <c r="O81" i="2"/>
  <c r="O80" i="2"/>
  <c r="U93" i="2"/>
  <c r="V79" i="2"/>
  <c r="T80" i="2"/>
  <c r="V78" i="2"/>
  <c r="O15" i="2"/>
  <c r="U68" i="2"/>
  <c r="V68" i="2"/>
  <c r="P16" i="2"/>
  <c r="T81" i="2"/>
  <c r="S13" i="2"/>
  <c r="P17" i="2"/>
  <c r="U7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7" i="2"/>
  <c r="S16" i="2"/>
  <c r="V191" i="2"/>
  <c r="T15" i="2" l="1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/>
  <c r="O228" i="2"/>
  <c r="O232" i="2" s="1"/>
  <c r="K220" i="2"/>
  <c r="O220" i="2" s="1"/>
  <c r="K212" i="2"/>
  <c r="K216" i="2" s="1"/>
  <c r="O224" i="2" l="1"/>
  <c r="T220" i="2"/>
  <c r="K204" i="2"/>
  <c r="O212" i="2"/>
  <c r="T228" i="2"/>
  <c r="U228" i="2" s="1"/>
  <c r="K224" i="2"/>
  <c r="O216" i="2" l="1"/>
  <c r="T212" i="2"/>
  <c r="V220" i="2"/>
  <c r="T224" i="2"/>
  <c r="V228" i="2"/>
  <c r="T232" i="2"/>
  <c r="O204" i="2"/>
  <c r="K196" i="2"/>
  <c r="K208" i="2"/>
  <c r="U220" i="2"/>
  <c r="O196" i="2" l="1"/>
  <c r="K200" i="2"/>
  <c r="K188" i="2"/>
  <c r="T216" i="2"/>
  <c r="V212" i="2"/>
  <c r="U212" i="2"/>
  <c r="O208" i="2"/>
  <c r="T204" i="2"/>
  <c r="U204" i="2" s="1"/>
  <c r="O188" i="2" l="1"/>
  <c r="K192" i="2"/>
  <c r="K12" i="2"/>
  <c r="V204" i="2"/>
  <c r="T208" i="2"/>
  <c r="O200" i="2"/>
  <c r="T196" i="2"/>
  <c r="U196" i="2" s="1"/>
  <c r="V196" i="2" l="1"/>
  <c r="T200" i="2"/>
  <c r="O12" i="2"/>
  <c r="K16" i="2"/>
  <c r="T188" i="2"/>
  <c r="U188" i="2" s="1"/>
  <c r="O192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family val="2"/>
          </rPr>
          <t>HRAEI: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HRAEI: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<sst xmlns="http://schemas.openxmlformats.org/spreadsheetml/2006/main" count="401" uniqueCount="111">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</sst>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6" sqref="M6:N6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59323953</v>
      </c>
      <c r="L12" s="58">
        <f>SUM(L20,L68,L188)</f>
        <v>54497949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113821902</v>
      </c>
      <c r="P12" s="58">
        <f t="shared" ref="P12:R15" si="1">SUM(P20,P68,P188)</f>
        <v>75700000</v>
      </c>
      <c r="Q12" s="58">
        <f t="shared" si="1"/>
        <v>0</v>
      </c>
      <c r="R12" s="58">
        <f t="shared" si="1"/>
        <v>0</v>
      </c>
      <c r="S12" s="58">
        <f>SUM(P12:R12)</f>
        <v>75700000</v>
      </c>
      <c r="T12" s="59">
        <f>SUM(O12,S12)</f>
        <v>189521902</v>
      </c>
      <c r="U12" s="60">
        <f t="shared" ref="U12:U15" si="2">+IFERROR(O12/T12*100,0)</f>
        <v>60.057386929348141</v>
      </c>
      <c r="V12" s="60">
        <f t="shared" ref="V12:V15" si="3">+IFERROR(S12/T12*100,0)</f>
        <v>39.942613070651859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62252598.109999992</v>
      </c>
      <c r="L13" s="58">
        <f t="shared" si="4"/>
        <v>62830505.660000004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125083103.77</v>
      </c>
      <c r="P13" s="58">
        <f t="shared" si="1"/>
        <v>67380967.599999994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67380967.599999994</v>
      </c>
      <c r="T13" s="59">
        <f t="shared" ref="T13:T14" si="7">SUM(O13,S13)</f>
        <v>192464071.37</v>
      </c>
      <c r="U13" s="60">
        <f t="shared" si="2"/>
        <v>64.990365671697575</v>
      </c>
      <c r="V13" s="60">
        <f t="shared" si="3"/>
        <v>35.009634328302418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62252598.109999992</v>
      </c>
      <c r="L14" s="58">
        <f>SUM(L22,L70,L190)</f>
        <v>55160766.970000006</v>
      </c>
      <c r="M14" s="58">
        <f t="shared" si="4"/>
        <v>0</v>
      </c>
      <c r="N14" s="58">
        <f t="shared" si="4"/>
        <v>0</v>
      </c>
      <c r="O14" s="58">
        <f t="shared" si="5"/>
        <v>117413365.08</v>
      </c>
      <c r="P14" s="58">
        <f t="shared" si="1"/>
        <v>67380967.599999994</v>
      </c>
      <c r="Q14" s="58">
        <f t="shared" si="1"/>
        <v>0</v>
      </c>
      <c r="R14" s="58">
        <f t="shared" si="1"/>
        <v>0</v>
      </c>
      <c r="S14" s="58">
        <f t="shared" si="6"/>
        <v>67380967.599999994</v>
      </c>
      <c r="T14" s="59">
        <f t="shared" si="7"/>
        <v>184794332.68000001</v>
      </c>
      <c r="U14" s="60">
        <f t="shared" si="2"/>
        <v>63.537319233333534</v>
      </c>
      <c r="V14" s="60">
        <f t="shared" si="3"/>
        <v>36.462680766666459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62252598.109999992</v>
      </c>
      <c r="L15" s="58">
        <f t="shared" si="4"/>
        <v>55160766.970000006</v>
      </c>
      <c r="M15" s="58">
        <f t="shared" si="4"/>
        <v>0</v>
      </c>
      <c r="N15" s="58">
        <f t="shared" si="4"/>
        <v>0</v>
      </c>
      <c r="O15" s="58">
        <f t="shared" si="5"/>
        <v>117413365.08</v>
      </c>
      <c r="P15" s="58">
        <f t="shared" si="1"/>
        <v>67380967.599999994</v>
      </c>
      <c r="Q15" s="58">
        <f t="shared" si="1"/>
        <v>0</v>
      </c>
      <c r="R15" s="58">
        <f t="shared" si="1"/>
        <v>0</v>
      </c>
      <c r="S15" s="58">
        <f t="shared" si="6"/>
        <v>67380967.599999994</v>
      </c>
      <c r="T15" s="59">
        <f>SUM(O15,S15)</f>
        <v>184794332.68000001</v>
      </c>
      <c r="U15" s="60">
        <f t="shared" si="2"/>
        <v>63.537319233333534</v>
      </c>
      <c r="V15" s="60">
        <f t="shared" si="3"/>
        <v>36.462680766666459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104.93669919467435</v>
      </c>
      <c r="L16" s="60">
        <f>SUM(L15/L12*100)</f>
        <v>101.2162255317168</v>
      </c>
      <c r="M16" s="60"/>
      <c r="N16" s="60" t="e">
        <f>SUM(N15/N12*100)</f>
        <v>#DIV/0!</v>
      </c>
      <c r="O16" s="60">
        <f>SUM(O15/O12*100)</f>
        <v>103.15533567520248</v>
      </c>
      <c r="P16" s="60">
        <f t="shared" ref="P16:S16" si="8">SUM(P15/P12*100)</f>
        <v>89.010525231175691</v>
      </c>
      <c r="Q16" s="60" t="e">
        <f t="shared" si="8"/>
        <v>#DIV/0!</v>
      </c>
      <c r="R16" s="60" t="e">
        <f t="shared" si="8"/>
        <v>#DIV/0!</v>
      </c>
      <c r="S16" s="60">
        <f t="shared" si="8"/>
        <v>89.010525231175691</v>
      </c>
      <c r="T16" s="60">
        <f>SUM(T15/T12*100)</f>
        <v>97.505528769967711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87.792969976234318</v>
      </c>
      <c r="M17" s="60"/>
      <c r="N17" s="60" t="e">
        <f>SUM(N15/N13*100)</f>
        <v>#DIV/0!</v>
      </c>
      <c r="O17" s="60">
        <f>SUM(O15/O13*100)</f>
        <v>93.868285596667846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96.014976387330293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426498</v>
      </c>
      <c r="L20" s="59">
        <f>SUM(L28)</f>
        <v>334181</v>
      </c>
      <c r="M20" s="59">
        <f t="shared" ref="M20:N23" si="10">SUM(M28)</f>
        <v>0</v>
      </c>
      <c r="N20" s="59">
        <f t="shared" si="10"/>
        <v>0</v>
      </c>
      <c r="O20" s="59">
        <f>SUM(K20:N20)</f>
        <v>760679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760679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627422.19999999995</v>
      </c>
      <c r="L21" s="59">
        <f t="shared" si="14"/>
        <v>302968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930390.2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930390.2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627422.19999999995</v>
      </c>
      <c r="L22" s="59">
        <f t="shared" si="14"/>
        <v>11250</v>
      </c>
      <c r="M22" s="59">
        <f t="shared" si="10"/>
        <v>0</v>
      </c>
      <c r="N22" s="59">
        <f t="shared" si="10"/>
        <v>0</v>
      </c>
      <c r="O22" s="59">
        <f t="shared" si="15"/>
        <v>638672.19999999995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638672.19999999995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627422.19999999995</v>
      </c>
      <c r="L23" s="59">
        <f t="shared" si="14"/>
        <v>11250</v>
      </c>
      <c r="M23" s="59">
        <f t="shared" si="10"/>
        <v>0</v>
      </c>
      <c r="N23" s="59">
        <f t="shared" si="10"/>
        <v>0</v>
      </c>
      <c r="O23" s="59">
        <f t="shared" si="15"/>
        <v>638672.19999999995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638672.19999999995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147.11023263884002</v>
      </c>
      <c r="L24" s="60">
        <f>SUM(L23/L20*100)</f>
        <v>3.36643914525362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83.960803440084447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83.960803440084447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3.7132634469646959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68.645628468571573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68.645628468571573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426498</v>
      </c>
      <c r="L28" s="59">
        <f>SUM(L36)</f>
        <v>334181</v>
      </c>
      <c r="M28" s="59">
        <f t="shared" ref="M28:N31" si="24">SUM(M36)</f>
        <v>0</v>
      </c>
      <c r="N28" s="59">
        <f t="shared" si="24"/>
        <v>0</v>
      </c>
      <c r="O28" s="59">
        <f>SUM(K28:N28)</f>
        <v>760679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760679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627422.19999999995</v>
      </c>
      <c r="L29" s="59">
        <f t="shared" si="28"/>
        <v>302968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930390.2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930390.2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627422.19999999995</v>
      </c>
      <c r="L30" s="59">
        <f t="shared" si="28"/>
        <v>11250</v>
      </c>
      <c r="M30" s="59">
        <f t="shared" si="24"/>
        <v>0</v>
      </c>
      <c r="N30" s="59">
        <f t="shared" si="24"/>
        <v>0</v>
      </c>
      <c r="O30" s="59">
        <f t="shared" si="29"/>
        <v>638672.19999999995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638672.19999999995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627422.19999999995</v>
      </c>
      <c r="L31" s="59">
        <f t="shared" si="28"/>
        <v>11250</v>
      </c>
      <c r="M31" s="59">
        <f t="shared" si="24"/>
        <v>0</v>
      </c>
      <c r="N31" s="59">
        <f t="shared" si="24"/>
        <v>0</v>
      </c>
      <c r="O31" s="59">
        <f t="shared" si="29"/>
        <v>638672.19999999995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638672.19999999995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147.11023263884002</v>
      </c>
      <c r="L32" s="60">
        <f>SUM(L31/L28*100)</f>
        <v>3.36643914525362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83.960803440084447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83.960803440084447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3.7132634469646959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68.645628468571573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68.645628468571573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426498</v>
      </c>
      <c r="L36" s="59">
        <f>SUM(L44)</f>
        <v>334181</v>
      </c>
      <c r="M36" s="59">
        <f t="shared" ref="M36:N39" si="38">SUM(M44)</f>
        <v>0</v>
      </c>
      <c r="N36" s="59">
        <f t="shared" si="38"/>
        <v>0</v>
      </c>
      <c r="O36" s="59">
        <f>SUM(K36:N36)</f>
        <v>760679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760679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627422.19999999995</v>
      </c>
      <c r="L37" s="59">
        <f t="shared" si="42"/>
        <v>302968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930390.2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930390.2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627422.19999999995</v>
      </c>
      <c r="L38" s="59">
        <f t="shared" si="42"/>
        <v>11250</v>
      </c>
      <c r="M38" s="59">
        <f t="shared" si="38"/>
        <v>0</v>
      </c>
      <c r="N38" s="59">
        <f t="shared" si="38"/>
        <v>0</v>
      </c>
      <c r="O38" s="59">
        <f t="shared" si="43"/>
        <v>638672.19999999995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638672.19999999995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627422.19999999995</v>
      </c>
      <c r="L39" s="59">
        <f t="shared" si="42"/>
        <v>11250</v>
      </c>
      <c r="M39" s="59">
        <f t="shared" si="38"/>
        <v>0</v>
      </c>
      <c r="N39" s="59">
        <f t="shared" si="38"/>
        <v>0</v>
      </c>
      <c r="O39" s="59">
        <f t="shared" si="43"/>
        <v>638672.19999999995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638672.19999999995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147.11023263884002</v>
      </c>
      <c r="L40" s="60">
        <f>SUM(L39/L36*100)</f>
        <v>3.36643914525362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83.960803440084447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83.960803440084447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3.7132634469646959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68.645628468571573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68.645628468571573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426498</v>
      </c>
      <c r="L44" s="59">
        <f>SUM(L52)</f>
        <v>334181</v>
      </c>
      <c r="M44" s="59">
        <f t="shared" ref="M44:N47" si="52">SUM(M52)</f>
        <v>0</v>
      </c>
      <c r="N44" s="59">
        <f t="shared" si="52"/>
        <v>0</v>
      </c>
      <c r="O44" s="59">
        <f>SUM(K44:N44)</f>
        <v>760679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760679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627422.19999999995</v>
      </c>
      <c r="L45" s="59">
        <f t="shared" si="56"/>
        <v>302968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930390.2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930390.2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627422.19999999995</v>
      </c>
      <c r="L46" s="59">
        <f t="shared" si="56"/>
        <v>11250</v>
      </c>
      <c r="M46" s="59">
        <f t="shared" si="52"/>
        <v>0</v>
      </c>
      <c r="N46" s="59">
        <f t="shared" si="52"/>
        <v>0</v>
      </c>
      <c r="O46" s="59">
        <f t="shared" si="57"/>
        <v>638672.19999999995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638672.19999999995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627422.19999999995</v>
      </c>
      <c r="L47" s="59">
        <f t="shared" si="56"/>
        <v>11250</v>
      </c>
      <c r="M47" s="59">
        <f t="shared" si="52"/>
        <v>0</v>
      </c>
      <c r="N47" s="59">
        <f t="shared" si="52"/>
        <v>0</v>
      </c>
      <c r="O47" s="59">
        <f t="shared" si="57"/>
        <v>638672.19999999995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638672.19999999995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147.11023263884002</v>
      </c>
      <c r="L48" s="60">
        <f>SUM(L47/L44*100)</f>
        <v>3.36643914525362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83.960803440084447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83.960803440084447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3.7132634469646959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68.645628468571573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68.645628468571573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426498</v>
      </c>
      <c r="L52" s="59">
        <f t="shared" si="66"/>
        <v>334181</v>
      </c>
      <c r="M52" s="59">
        <f t="shared" si="66"/>
        <v>0</v>
      </c>
      <c r="N52" s="59">
        <f t="shared" si="66"/>
        <v>0</v>
      </c>
      <c r="O52" s="59">
        <f>SUM(K52:N52)</f>
        <v>760679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760679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627422.19999999995</v>
      </c>
      <c r="L53" s="59">
        <f t="shared" si="66"/>
        <v>302968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930390.2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930390.2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627422.19999999995</v>
      </c>
      <c r="L54" s="59">
        <f t="shared" si="66"/>
        <v>11250</v>
      </c>
      <c r="M54" s="59">
        <f t="shared" si="66"/>
        <v>0</v>
      </c>
      <c r="N54" s="59">
        <f t="shared" si="66"/>
        <v>0</v>
      </c>
      <c r="O54" s="59">
        <f t="shared" si="70"/>
        <v>638672.19999999995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638672.19999999995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627422.19999999995</v>
      </c>
      <c r="L55" s="59">
        <f t="shared" si="66"/>
        <v>11250</v>
      </c>
      <c r="M55" s="59">
        <f t="shared" si="66"/>
        <v>0</v>
      </c>
      <c r="N55" s="59">
        <f t="shared" si="66"/>
        <v>0</v>
      </c>
      <c r="O55" s="59">
        <f t="shared" si="70"/>
        <v>638672.19999999995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638672.19999999995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147.11023263884002</v>
      </c>
      <c r="L56" s="60">
        <f>SUM(L55/L52*100)</f>
        <v>3.36643914525362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83.960803440084447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83.960803440084447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3.7132634469646959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68.645628468571573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68.645628468571573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426498</v>
      </c>
      <c r="L60" s="59">
        <v>334181</v>
      </c>
      <c r="M60" s="59">
        <v>0</v>
      </c>
      <c r="N60" s="59">
        <v>0</v>
      </c>
      <c r="O60" s="59">
        <f>SUM(K60:N60)</f>
        <v>760679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760679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627422.19999999995</v>
      </c>
      <c r="L61" s="59">
        <v>302968</v>
      </c>
      <c r="M61" s="59">
        <v>0</v>
      </c>
      <c r="N61" s="59">
        <v>0</v>
      </c>
      <c r="O61" s="59">
        <f t="shared" ref="O61:O63" si="81">SUM(K61:N61)</f>
        <v>930390.2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930390.2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627422.19999999995</v>
      </c>
      <c r="L62" s="59">
        <v>11250</v>
      </c>
      <c r="M62" s="59">
        <v>0</v>
      </c>
      <c r="N62" s="59">
        <v>0</v>
      </c>
      <c r="O62" s="59">
        <f t="shared" si="81"/>
        <v>638672.19999999995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638672.19999999995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627422.19999999995</v>
      </c>
      <c r="L63" s="59">
        <v>11250</v>
      </c>
      <c r="M63" s="59">
        <v>0</v>
      </c>
      <c r="N63" s="59">
        <v>0</v>
      </c>
      <c r="O63" s="59">
        <f t="shared" si="81"/>
        <v>638672.19999999995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638672.19999999995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147.11023263884002</v>
      </c>
      <c r="L64" s="60">
        <f>SUM(L63/L60*100)</f>
        <v>3.36643914525362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83.960803440084447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83.960803440084447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3.7132634469646959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68.645628468571573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68.645628468571573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58340913</v>
      </c>
      <c r="L68" s="59">
        <f>SUM(L76)</f>
        <v>53871034</v>
      </c>
      <c r="M68" s="59">
        <f t="shared" ref="M68:N71" si="88">SUM(M76)</f>
        <v>0</v>
      </c>
      <c r="N68" s="59">
        <f t="shared" si="88"/>
        <v>0</v>
      </c>
      <c r="O68" s="59">
        <f>SUM(K68:N68)</f>
        <v>112211947</v>
      </c>
      <c r="P68" s="59">
        <f t="shared" ref="P68:R68" si="89">SUM(P76)</f>
        <v>75700000</v>
      </c>
      <c r="Q68" s="59">
        <f t="shared" si="89"/>
        <v>0</v>
      </c>
      <c r="R68" s="59">
        <f t="shared" si="89"/>
        <v>0</v>
      </c>
      <c r="S68" s="59">
        <f>SUM(P68:R68)</f>
        <v>75700000</v>
      </c>
      <c r="T68" s="59">
        <f>SUM(O68,S68)</f>
        <v>187911947</v>
      </c>
      <c r="U68" s="60">
        <f t="shared" ref="U68:U71" si="90">+IFERROR(O68/T68*100,0)</f>
        <v>59.7151744694551</v>
      </c>
      <c r="V68" s="60">
        <f t="shared" ref="V68:V71" si="91">+IFERROR(S68/T68*100,0)</f>
        <v>40.2848255305449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61057041.25999999</v>
      </c>
      <c r="L69" s="59">
        <f t="shared" si="92"/>
        <v>62355937.660000004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123412978.91999999</v>
      </c>
      <c r="P69" s="59">
        <f t="shared" ref="P69:R69" si="94">SUM(P77)</f>
        <v>67380967.599999994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67380967.599999994</v>
      </c>
      <c r="T69" s="59">
        <f t="shared" ref="T69:T71" si="96">SUM(O69,S69)</f>
        <v>190793946.51999998</v>
      </c>
      <c r="U69" s="60">
        <f t="shared" si="90"/>
        <v>64.683906995478608</v>
      </c>
      <c r="V69" s="60">
        <f t="shared" si="91"/>
        <v>35.316093004521385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61057041.25999999</v>
      </c>
      <c r="L70" s="59">
        <f t="shared" si="92"/>
        <v>55149516.970000006</v>
      </c>
      <c r="M70" s="59">
        <f t="shared" si="88"/>
        <v>0</v>
      </c>
      <c r="N70" s="59">
        <f t="shared" si="88"/>
        <v>0</v>
      </c>
      <c r="O70" s="59">
        <f t="shared" si="93"/>
        <v>116206558.22999999</v>
      </c>
      <c r="P70" s="59">
        <f t="shared" ref="P70:R71" si="97">SUM(P78)</f>
        <v>67380967.599999994</v>
      </c>
      <c r="Q70" s="59">
        <f t="shared" si="97"/>
        <v>0</v>
      </c>
      <c r="R70" s="59">
        <f t="shared" si="97"/>
        <v>0</v>
      </c>
      <c r="S70" s="59">
        <f t="shared" si="95"/>
        <v>67380967.599999994</v>
      </c>
      <c r="T70" s="59">
        <f t="shared" si="96"/>
        <v>183587525.82999998</v>
      </c>
      <c r="U70" s="60">
        <f t="shared" si="90"/>
        <v>63.297632943539952</v>
      </c>
      <c r="V70" s="60">
        <f t="shared" si="91"/>
        <v>36.702367056460048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61057041.25999999</v>
      </c>
      <c r="L71" s="59">
        <f t="shared" si="92"/>
        <v>55149516.970000006</v>
      </c>
      <c r="M71" s="59">
        <f t="shared" si="88"/>
        <v>0</v>
      </c>
      <c r="N71" s="59">
        <f t="shared" si="88"/>
        <v>0</v>
      </c>
      <c r="O71" s="59">
        <f t="shared" si="93"/>
        <v>116206558.22999999</v>
      </c>
      <c r="P71" s="59">
        <f t="shared" si="97"/>
        <v>67380967.599999994</v>
      </c>
      <c r="Q71" s="59">
        <f t="shared" si="97"/>
        <v>0</v>
      </c>
      <c r="R71" s="59">
        <f t="shared" si="97"/>
        <v>0</v>
      </c>
      <c r="S71" s="59">
        <f t="shared" si="95"/>
        <v>67380967.599999994</v>
      </c>
      <c r="T71" s="59">
        <f t="shared" si="96"/>
        <v>183587525.82999998</v>
      </c>
      <c r="U71" s="60">
        <f t="shared" si="90"/>
        <v>63.297632943539952</v>
      </c>
      <c r="V71" s="60">
        <f t="shared" si="91"/>
        <v>36.702367056460048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104.65561493698254</v>
      </c>
      <c r="L72" s="60">
        <f>SUM(L71/L68*100)</f>
        <v>102.37322894154957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103.55988050898002</v>
      </c>
      <c r="P72" s="60">
        <f t="shared" ref="P72:R72" si="99">SUM(P71/P68*100)</f>
        <v>89.010525231175691</v>
      </c>
      <c r="Q72" s="60" t="e">
        <f t="shared" si="99"/>
        <v>#DIV/0!</v>
      </c>
      <c r="R72" s="60" t="e">
        <f t="shared" si="99"/>
        <v>#DIV/0!</v>
      </c>
      <c r="S72" s="60">
        <f>SUM(S71/S68*100)</f>
        <v>89.010525231175691</v>
      </c>
      <c r="T72" s="60">
        <f>SUM(T71/T68*100)</f>
        <v>97.698698119497422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88.443088243988086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94.160727053941855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96.222930118359614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58340913</v>
      </c>
      <c r="L76" s="59">
        <f>SUM(L84,L140)</f>
        <v>53871034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112211947</v>
      </c>
      <c r="P76" s="59">
        <f t="shared" ref="P76:R79" si="103">SUM(P84,P140)</f>
        <v>75700000</v>
      </c>
      <c r="Q76" s="59">
        <f t="shared" si="103"/>
        <v>0</v>
      </c>
      <c r="R76" s="59">
        <f t="shared" si="103"/>
        <v>0</v>
      </c>
      <c r="S76" s="59">
        <f>SUM(P76:R76)</f>
        <v>75700000</v>
      </c>
      <c r="T76" s="59">
        <f>SUM(O76,S76)</f>
        <v>187911947</v>
      </c>
      <c r="U76" s="60">
        <f t="shared" ref="U76:U79" si="104">+IFERROR(O76/T76*100,0)</f>
        <v>59.7151744694551</v>
      </c>
      <c r="V76" s="60">
        <f t="shared" ref="V76:V79" si="105">+IFERROR(S76/T76*100,0)</f>
        <v>40.2848255305449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61057041.25999999</v>
      </c>
      <c r="L77" s="59">
        <f t="shared" si="106"/>
        <v>62355937.660000004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123412978.91999999</v>
      </c>
      <c r="P77" s="59">
        <f t="shared" si="103"/>
        <v>67380967.599999994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67380967.599999994</v>
      </c>
      <c r="T77" s="59">
        <f t="shared" ref="T77:T79" si="109">SUM(O77,S77)</f>
        <v>190793946.51999998</v>
      </c>
      <c r="U77" s="60">
        <f t="shared" si="104"/>
        <v>64.683906995478608</v>
      </c>
      <c r="V77" s="60">
        <f t="shared" si="105"/>
        <v>35.316093004521385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61057041.25999999</v>
      </c>
      <c r="L78" s="59">
        <f t="shared" si="106"/>
        <v>55149516.970000006</v>
      </c>
      <c r="M78" s="59">
        <f t="shared" si="102"/>
        <v>0</v>
      </c>
      <c r="N78" s="59">
        <f t="shared" si="102"/>
        <v>0</v>
      </c>
      <c r="O78" s="59">
        <f t="shared" si="107"/>
        <v>116206558.22999999</v>
      </c>
      <c r="P78" s="59">
        <f t="shared" si="103"/>
        <v>67380967.599999994</v>
      </c>
      <c r="Q78" s="59">
        <f t="shared" si="103"/>
        <v>0</v>
      </c>
      <c r="R78" s="59">
        <f t="shared" si="103"/>
        <v>0</v>
      </c>
      <c r="S78" s="59">
        <f t="shared" si="108"/>
        <v>67380967.599999994</v>
      </c>
      <c r="T78" s="59">
        <f t="shared" si="109"/>
        <v>183587525.82999998</v>
      </c>
      <c r="U78" s="60">
        <f t="shared" si="104"/>
        <v>63.297632943539952</v>
      </c>
      <c r="V78" s="60">
        <f t="shared" si="105"/>
        <v>36.702367056460048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61057041.25999999</v>
      </c>
      <c r="L79" s="59">
        <f t="shared" si="106"/>
        <v>55149516.970000006</v>
      </c>
      <c r="M79" s="59">
        <f t="shared" si="102"/>
        <v>0</v>
      </c>
      <c r="N79" s="59">
        <f t="shared" si="102"/>
        <v>0</v>
      </c>
      <c r="O79" s="59">
        <f t="shared" si="107"/>
        <v>116206558.22999999</v>
      </c>
      <c r="P79" s="59">
        <f t="shared" si="103"/>
        <v>67380967.599999994</v>
      </c>
      <c r="Q79" s="59">
        <f t="shared" si="103"/>
        <v>0</v>
      </c>
      <c r="R79" s="59">
        <f t="shared" si="103"/>
        <v>0</v>
      </c>
      <c r="S79" s="59">
        <f t="shared" si="108"/>
        <v>67380967.599999994</v>
      </c>
      <c r="T79" s="59">
        <f t="shared" si="109"/>
        <v>183587525.82999998</v>
      </c>
      <c r="U79" s="60">
        <f t="shared" si="104"/>
        <v>63.297632943539952</v>
      </c>
      <c r="V79" s="60">
        <f t="shared" si="105"/>
        <v>36.702367056460048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104.65561493698254</v>
      </c>
      <c r="L80" s="60">
        <f>SUM(L79/L76*100)</f>
        <v>102.37322894154957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103.55988050898002</v>
      </c>
      <c r="P80" s="60">
        <f t="shared" ref="P80:R80" si="111">SUM(P79/P76*100)</f>
        <v>89.010525231175691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89.010525231175691</v>
      </c>
      <c r="T80" s="60">
        <f>SUM(T79/T76*100)</f>
        <v>97.698698119497422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88.443088243988086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94.160727053941855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96.222930118359614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57922629</v>
      </c>
      <c r="L84" s="59">
        <f>SUM(L92,L116)</f>
        <v>53164821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111087450</v>
      </c>
      <c r="P84" s="59">
        <f t="shared" ref="P84:R87" si="115">SUM(P92,P116)</f>
        <v>75700000</v>
      </c>
      <c r="Q84" s="59">
        <f t="shared" si="115"/>
        <v>0</v>
      </c>
      <c r="R84" s="59">
        <f t="shared" si="115"/>
        <v>0</v>
      </c>
      <c r="S84" s="59">
        <f>SUM(P84:R84)</f>
        <v>75700000</v>
      </c>
      <c r="T84" s="59">
        <f>SUM(O84,S84)</f>
        <v>186787450</v>
      </c>
      <c r="U84" s="60">
        <f t="shared" ref="U84:U87" si="116">+IFERROR(O84/T84*100,0)</f>
        <v>59.472651936733435</v>
      </c>
      <c r="V84" s="60">
        <f t="shared" ref="V84:V87" si="117">+IFERROR(S84/T84*100,0)</f>
        <v>40.527348063266558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60638757.25999999</v>
      </c>
      <c r="L85" s="59">
        <f>SUM(L93,L117)</f>
        <v>61928692.660000004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122567449.91999999</v>
      </c>
      <c r="P85" s="59">
        <f t="shared" si="115"/>
        <v>67380967.599999994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67380967.599999994</v>
      </c>
      <c r="T85" s="59">
        <f t="shared" ref="T85:T87" si="121">SUM(O85,S85)</f>
        <v>189948417.51999998</v>
      </c>
      <c r="U85" s="60">
        <f t="shared" si="116"/>
        <v>64.526702312270984</v>
      </c>
      <c r="V85" s="60">
        <f t="shared" si="117"/>
        <v>35.473297687729008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60638757.25999999</v>
      </c>
      <c r="L86" s="59">
        <f>SUM(L94,L118)</f>
        <v>55121748.870000005</v>
      </c>
      <c r="M86" s="59">
        <f t="shared" si="114"/>
        <v>0</v>
      </c>
      <c r="N86" s="59">
        <f t="shared" si="114"/>
        <v>0</v>
      </c>
      <c r="O86" s="59">
        <f t="shared" si="119"/>
        <v>115760506.13</v>
      </c>
      <c r="P86" s="59">
        <f t="shared" si="115"/>
        <v>67380967.599999994</v>
      </c>
      <c r="Q86" s="59">
        <f t="shared" si="115"/>
        <v>0</v>
      </c>
      <c r="R86" s="59">
        <f t="shared" si="115"/>
        <v>0</v>
      </c>
      <c r="S86" s="59">
        <f t="shared" si="120"/>
        <v>67380967.599999994</v>
      </c>
      <c r="T86" s="59">
        <f t="shared" si="121"/>
        <v>183141473.72999999</v>
      </c>
      <c r="U86" s="60">
        <f t="shared" si="116"/>
        <v>63.208242115962364</v>
      </c>
      <c r="V86" s="60">
        <f t="shared" si="117"/>
        <v>36.791757884037644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60638757.25999999</v>
      </c>
      <c r="L87" s="59">
        <f>SUM(L95,L119)</f>
        <v>55121748.870000005</v>
      </c>
      <c r="M87" s="59">
        <f t="shared" si="114"/>
        <v>0</v>
      </c>
      <c r="N87" s="59">
        <f t="shared" si="114"/>
        <v>0</v>
      </c>
      <c r="O87" s="59">
        <f t="shared" si="119"/>
        <v>115760506.13</v>
      </c>
      <c r="P87" s="59">
        <f t="shared" si="115"/>
        <v>67380967.599999994</v>
      </c>
      <c r="Q87" s="59">
        <f t="shared" si="115"/>
        <v>0</v>
      </c>
      <c r="R87" s="59">
        <f t="shared" si="115"/>
        <v>0</v>
      </c>
      <c r="S87" s="59">
        <f t="shared" si="120"/>
        <v>67380967.599999994</v>
      </c>
      <c r="T87" s="59">
        <f t="shared" si="121"/>
        <v>183141473.72999999</v>
      </c>
      <c r="U87" s="60">
        <f t="shared" si="116"/>
        <v>63.208242115962364</v>
      </c>
      <c r="V87" s="60">
        <f t="shared" si="117"/>
        <v>36.791757884037644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104.68923511741843</v>
      </c>
      <c r="L88" s="60">
        <f>SUM(L87/L84*100)</f>
        <v>103.68086985565137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104.20664632233434</v>
      </c>
      <c r="P88" s="60">
        <f t="shared" ref="P88:R88" si="123">SUM(P87/P84*100)</f>
        <v>89.010525231175691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89.010525231175691</v>
      </c>
      <c r="T88" s="60">
        <f>SUM(T87/T84*100)</f>
        <v>98.048061435605007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89.008416781262639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94.446369085395105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96.416425112210646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4099635</v>
      </c>
      <c r="L92" s="59">
        <f>SUM(L100)</f>
        <v>299776</v>
      </c>
      <c r="M92" s="59">
        <f t="shared" ref="M92:N95" si="126">SUM(M100)</f>
        <v>0</v>
      </c>
      <c r="N92" s="59">
        <f t="shared" si="126"/>
        <v>0</v>
      </c>
      <c r="O92" s="59">
        <f>SUM(K92:N92)</f>
        <v>4399411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4399411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4970248.8</v>
      </c>
      <c r="L93" s="59">
        <f t="shared" ref="K93:L95" si="130">SUM(L101)</f>
        <v>788329.99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5758578.79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5758578.79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4970248.8</v>
      </c>
      <c r="L94" s="59">
        <f t="shared" si="130"/>
        <v>569694.3600000001</v>
      </c>
      <c r="M94" s="59">
        <f t="shared" si="126"/>
        <v>0</v>
      </c>
      <c r="N94" s="59">
        <f t="shared" si="126"/>
        <v>0</v>
      </c>
      <c r="O94" s="59">
        <f t="shared" si="131"/>
        <v>5539943.1600000001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5539943.1600000001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4970248.8</v>
      </c>
      <c r="L95" s="59">
        <f t="shared" si="130"/>
        <v>569694.3600000001</v>
      </c>
      <c r="M95" s="59">
        <f t="shared" si="126"/>
        <v>0</v>
      </c>
      <c r="N95" s="59">
        <f t="shared" si="126"/>
        <v>0</v>
      </c>
      <c r="O95" s="59">
        <f t="shared" si="131"/>
        <v>5539943.1600000001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5539943.1600000001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121.23637348202949</v>
      </c>
      <c r="L96" s="60">
        <f>SUM(L95/L92*100)</f>
        <v>190.04001654568748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125.92465582324543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125.92465582324543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72.265975825681849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96.203305746555571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96.203305746555571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4099635</v>
      </c>
      <c r="L100" s="59">
        <f t="shared" ref="L100:N103" si="140">SUM(L108)</f>
        <v>299776</v>
      </c>
      <c r="M100" s="59">
        <f t="shared" si="140"/>
        <v>0</v>
      </c>
      <c r="N100" s="59">
        <f t="shared" si="140"/>
        <v>0</v>
      </c>
      <c r="O100" s="59">
        <f>SUM(K100:N100)</f>
        <v>4399411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4399411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4970248.8</v>
      </c>
      <c r="L101" s="59">
        <f t="shared" si="140"/>
        <v>788329.99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5758578.79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5758578.79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4970248.8</v>
      </c>
      <c r="L102" s="59">
        <f t="shared" si="140"/>
        <v>569694.3600000001</v>
      </c>
      <c r="M102" s="59">
        <f t="shared" si="140"/>
        <v>0</v>
      </c>
      <c r="N102" s="59">
        <f t="shared" si="140"/>
        <v>0</v>
      </c>
      <c r="O102" s="59">
        <f t="shared" si="144"/>
        <v>5539943.1600000001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5539943.1600000001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4970248.8</v>
      </c>
      <c r="L103" s="59">
        <f>SUM(L111)</f>
        <v>569694.3600000001</v>
      </c>
      <c r="M103" s="59">
        <f t="shared" si="140"/>
        <v>0</v>
      </c>
      <c r="N103" s="59">
        <f t="shared" si="140"/>
        <v>0</v>
      </c>
      <c r="O103" s="59">
        <f t="shared" si="144"/>
        <v>5539943.1600000001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5539943.1600000001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121.23637348202949</v>
      </c>
      <c r="L104" s="60">
        <f>SUM(L103/L100*100)</f>
        <v>190.04001654568748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125.92465582324543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125.92465582324543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72.265975825681849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96.203305746555571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96.203305746555571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4099635</v>
      </c>
      <c r="L108" s="59">
        <v>299776</v>
      </c>
      <c r="M108" s="59">
        <v>0</v>
      </c>
      <c r="N108" s="59">
        <v>0</v>
      </c>
      <c r="O108" s="59">
        <f>SUM(K108:N108)</f>
        <v>4399411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4399411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4970248.8</v>
      </c>
      <c r="L109" s="59">
        <v>788329.99</v>
      </c>
      <c r="M109" s="59">
        <v>0</v>
      </c>
      <c r="N109" s="59">
        <v>0</v>
      </c>
      <c r="O109" s="59">
        <f t="shared" ref="O109:O111" si="156">SUM(K109:N109)</f>
        <v>5758578.79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5758578.79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4970248.8</v>
      </c>
      <c r="L110" s="59">
        <v>569694.3600000001</v>
      </c>
      <c r="M110" s="59">
        <v>0</v>
      </c>
      <c r="N110" s="59">
        <v>0</v>
      </c>
      <c r="O110" s="59">
        <f t="shared" si="156"/>
        <v>5539943.1600000001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5539943.1600000001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4970248.8</v>
      </c>
      <c r="L111" s="59">
        <v>569694.3600000001</v>
      </c>
      <c r="M111" s="59">
        <v>0</v>
      </c>
      <c r="N111" s="59">
        <v>0</v>
      </c>
      <c r="O111" s="59">
        <f t="shared" si="156"/>
        <v>5539943.1600000001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5539943.1600000001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121.23637348202949</v>
      </c>
      <c r="L112" s="60">
        <f>SUM(L111/L108*100)</f>
        <v>190.04001654568748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125.92465582324543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125.92465582324543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72.265975825681849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96.203305746555571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96.203305746555571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53822994</v>
      </c>
      <c r="L116" s="59">
        <f>SUM(L124)</f>
        <v>52865045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106688039</v>
      </c>
      <c r="P116" s="59">
        <f t="shared" ref="P116:R116" si="164">SUM(P124)</f>
        <v>75700000</v>
      </c>
      <c r="Q116" s="59">
        <f t="shared" si="164"/>
        <v>0</v>
      </c>
      <c r="R116" s="59">
        <f t="shared" si="164"/>
        <v>0</v>
      </c>
      <c r="S116" s="59">
        <f>SUM(P116:R116)</f>
        <v>75700000</v>
      </c>
      <c r="T116" s="59">
        <f>SUM(O116,S116)</f>
        <v>182388039</v>
      </c>
      <c r="U116" s="60">
        <f t="shared" ref="U116:U119" si="165">+IFERROR(O116/T116*100,0)</f>
        <v>58.495085305456897</v>
      </c>
      <c r="V116" s="60">
        <f t="shared" ref="V116:V119" si="166">+IFERROR(S116/T116*100,0)</f>
        <v>41.504914694543096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55668508.459999993</v>
      </c>
      <c r="L117" s="59">
        <f t="shared" si="167"/>
        <v>61140362.670000002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116808871.13</v>
      </c>
      <c r="P117" s="59">
        <f t="shared" ref="P117:R117" si="169">SUM(P125)</f>
        <v>67380967.599999994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67380967.599999994</v>
      </c>
      <c r="T117" s="59">
        <f t="shared" ref="T117:T119" si="171">SUM(O117,S117)</f>
        <v>184189838.72999999</v>
      </c>
      <c r="U117" s="60">
        <f t="shared" si="165"/>
        <v>63.417652100356989</v>
      </c>
      <c r="V117" s="60">
        <f t="shared" si="166"/>
        <v>36.582347899643011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55668508.459999993</v>
      </c>
      <c r="L118" s="59">
        <f t="shared" si="167"/>
        <v>54552054.510000005</v>
      </c>
      <c r="M118" s="59">
        <f t="shared" si="163"/>
        <v>0</v>
      </c>
      <c r="N118" s="59">
        <f t="shared" si="163"/>
        <v>0</v>
      </c>
      <c r="O118" s="59">
        <f t="shared" si="168"/>
        <v>110220562.97</v>
      </c>
      <c r="P118" s="59">
        <f t="shared" ref="P118:R119" si="172">SUM(P126)</f>
        <v>67380967.599999994</v>
      </c>
      <c r="Q118" s="59">
        <f t="shared" si="172"/>
        <v>0</v>
      </c>
      <c r="R118" s="59">
        <f t="shared" si="172"/>
        <v>0</v>
      </c>
      <c r="S118" s="59">
        <f t="shared" si="170"/>
        <v>67380967.599999994</v>
      </c>
      <c r="T118" s="59">
        <f t="shared" si="171"/>
        <v>177601530.56999999</v>
      </c>
      <c r="U118" s="60">
        <f t="shared" si="165"/>
        <v>62.06059295562072</v>
      </c>
      <c r="V118" s="60">
        <f t="shared" si="166"/>
        <v>37.939407044379273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55668508.459999993</v>
      </c>
      <c r="L119" s="59">
        <f t="shared" si="167"/>
        <v>54552054.510000005</v>
      </c>
      <c r="M119" s="59">
        <f t="shared" si="163"/>
        <v>0</v>
      </c>
      <c r="N119" s="59">
        <f t="shared" si="163"/>
        <v>0</v>
      </c>
      <c r="O119" s="59">
        <f t="shared" si="168"/>
        <v>110220562.97</v>
      </c>
      <c r="P119" s="59">
        <f t="shared" si="172"/>
        <v>67380967.599999994</v>
      </c>
      <c r="Q119" s="59">
        <f t="shared" si="172"/>
        <v>0</v>
      </c>
      <c r="R119" s="59">
        <f t="shared" si="172"/>
        <v>0</v>
      </c>
      <c r="S119" s="59">
        <f t="shared" si="170"/>
        <v>67380967.599999994</v>
      </c>
      <c r="T119" s="59">
        <f t="shared" si="171"/>
        <v>177601530.56999999</v>
      </c>
      <c r="U119" s="60">
        <f t="shared" si="165"/>
        <v>62.06059295562072</v>
      </c>
      <c r="V119" s="60">
        <f t="shared" si="166"/>
        <v>37.939407044379273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103.42885878849472</v>
      </c>
      <c r="L120" s="60">
        <f>SUM(L119/L116*100)</f>
        <v>103.19116253471459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103.31107779570303</v>
      </c>
      <c r="P120" s="60">
        <f t="shared" ref="P120:R120" si="174">SUM(P119/P116*100)</f>
        <v>89.010525231175691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89.010525231175691</v>
      </c>
      <c r="T120" s="60">
        <f>SUM(T119/T116*100)</f>
        <v>97.375645652947668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89.224290023335584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94.359753590403528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96.42308815435922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53822994</v>
      </c>
      <c r="L124" s="59">
        <f>SUM(L132)</f>
        <v>52865045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106688039</v>
      </c>
      <c r="P124" s="59">
        <f t="shared" ref="P124:R124" si="178">SUM(P132)</f>
        <v>75700000</v>
      </c>
      <c r="Q124" s="59">
        <f t="shared" si="178"/>
        <v>0</v>
      </c>
      <c r="R124" s="59">
        <f t="shared" si="178"/>
        <v>0</v>
      </c>
      <c r="S124" s="59">
        <f>SUM(P124:R124)</f>
        <v>75700000</v>
      </c>
      <c r="T124" s="59">
        <f>SUM(O124,S124)</f>
        <v>182388039</v>
      </c>
      <c r="U124" s="60">
        <f t="shared" ref="U124:U127" si="179">+IFERROR(O124/T124*100,0)</f>
        <v>58.495085305456897</v>
      </c>
      <c r="V124" s="60">
        <f t="shared" ref="V124:V127" si="180">+IFERROR(S124/T124*100,0)</f>
        <v>41.504914694543096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55668508.459999993</v>
      </c>
      <c r="L125" s="59">
        <f t="shared" ref="L125:L126" si="181">SUM(L133)</f>
        <v>61140362.670000002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116808871.13</v>
      </c>
      <c r="P125" s="59">
        <f t="shared" ref="P125:R125" si="183">SUM(P133)</f>
        <v>67380967.599999994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67380967.599999994</v>
      </c>
      <c r="T125" s="59">
        <f t="shared" ref="T125:T127" si="185">SUM(O125,S125)</f>
        <v>184189838.72999999</v>
      </c>
      <c r="U125" s="60">
        <f t="shared" si="179"/>
        <v>63.417652100356989</v>
      </c>
      <c r="V125" s="60">
        <f t="shared" si="180"/>
        <v>36.582347899643011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55668508.459999993</v>
      </c>
      <c r="L126" s="59">
        <f t="shared" si="181"/>
        <v>54552054.510000005</v>
      </c>
      <c r="M126" s="59">
        <f t="shared" si="177"/>
        <v>0</v>
      </c>
      <c r="N126" s="59">
        <f t="shared" si="177"/>
        <v>0</v>
      </c>
      <c r="O126" s="59">
        <f t="shared" si="182"/>
        <v>110220562.97</v>
      </c>
      <c r="P126" s="59">
        <f t="shared" ref="P126:R127" si="186">SUM(P134)</f>
        <v>67380967.599999994</v>
      </c>
      <c r="Q126" s="59">
        <f t="shared" si="186"/>
        <v>0</v>
      </c>
      <c r="R126" s="59">
        <f t="shared" si="186"/>
        <v>0</v>
      </c>
      <c r="S126" s="59">
        <f t="shared" si="184"/>
        <v>67380967.599999994</v>
      </c>
      <c r="T126" s="59">
        <f t="shared" si="185"/>
        <v>177601530.56999999</v>
      </c>
      <c r="U126" s="60">
        <f t="shared" si="179"/>
        <v>62.06059295562072</v>
      </c>
      <c r="V126" s="60">
        <f t="shared" si="180"/>
        <v>37.939407044379273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55668508.459999993</v>
      </c>
      <c r="L127" s="59">
        <f>SUM(L135)</f>
        <v>54552054.510000005</v>
      </c>
      <c r="M127" s="59">
        <f t="shared" si="177"/>
        <v>0</v>
      </c>
      <c r="N127" s="59">
        <f t="shared" si="177"/>
        <v>0</v>
      </c>
      <c r="O127" s="59">
        <f t="shared" si="182"/>
        <v>110220562.97</v>
      </c>
      <c r="P127" s="59">
        <f t="shared" si="186"/>
        <v>67380967.599999994</v>
      </c>
      <c r="Q127" s="59">
        <f t="shared" si="186"/>
        <v>0</v>
      </c>
      <c r="R127" s="59">
        <f t="shared" si="186"/>
        <v>0</v>
      </c>
      <c r="S127" s="59">
        <f t="shared" si="184"/>
        <v>67380967.599999994</v>
      </c>
      <c r="T127" s="59">
        <f t="shared" si="185"/>
        <v>177601530.56999999</v>
      </c>
      <c r="U127" s="60">
        <f t="shared" si="179"/>
        <v>62.06059295562072</v>
      </c>
      <c r="V127" s="60">
        <f t="shared" si="180"/>
        <v>37.939407044379273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103.42885878849472</v>
      </c>
      <c r="L128" s="60">
        <f>SUM(L127/L124*100)</f>
        <v>103.19116253471459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103.31107779570303</v>
      </c>
      <c r="P128" s="60">
        <f t="shared" ref="P128:R128" si="188">SUM(P127/P124*100)</f>
        <v>89.010525231175691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89.010525231175691</v>
      </c>
      <c r="T128" s="60">
        <f>SUM(T127/T124*100)</f>
        <v>97.375645652947668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89.224290023335584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94.359753590403528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96.42308815435922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53822994</v>
      </c>
      <c r="L132" s="59">
        <v>52865045</v>
      </c>
      <c r="M132" s="59">
        <v>0</v>
      </c>
      <c r="N132" s="59">
        <v>0</v>
      </c>
      <c r="O132" s="59">
        <f>SUM(K132:N132)</f>
        <v>106688039</v>
      </c>
      <c r="P132" s="59">
        <v>75700000</v>
      </c>
      <c r="Q132" s="59">
        <v>0</v>
      </c>
      <c r="R132" s="59">
        <v>0</v>
      </c>
      <c r="S132" s="59">
        <f>SUM(P132:R132)</f>
        <v>75700000</v>
      </c>
      <c r="T132" s="59">
        <f>SUM(O132,S132)</f>
        <v>182388039</v>
      </c>
      <c r="U132" s="60">
        <f t="shared" ref="U132:U135" si="191">+IFERROR(O132/T132*100,0)</f>
        <v>58.495085305456897</v>
      </c>
      <c r="V132" s="60">
        <f t="shared" ref="V132:V135" si="192">+IFERROR(S132/T132*100,0)</f>
        <v>41.504914694543096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55668508.459999993</v>
      </c>
      <c r="L133" s="59">
        <v>61140362.670000002</v>
      </c>
      <c r="M133" s="59">
        <v>0</v>
      </c>
      <c r="N133" s="59">
        <v>0</v>
      </c>
      <c r="O133" s="59">
        <f t="shared" ref="O133:O135" si="193">SUM(K133:N133)</f>
        <v>116808871.13</v>
      </c>
      <c r="P133" s="59">
        <v>67380967.599999994</v>
      </c>
      <c r="Q133" s="59">
        <v>0</v>
      </c>
      <c r="R133" s="59">
        <v>0</v>
      </c>
      <c r="S133" s="59">
        <f t="shared" ref="S133:S135" si="194">SUM(P133:R133)</f>
        <v>67380967.599999994</v>
      </c>
      <c r="T133" s="59">
        <f t="shared" ref="T133:T135" si="195">SUM(O133,S133)</f>
        <v>184189838.72999999</v>
      </c>
      <c r="U133" s="60">
        <f t="shared" si="191"/>
        <v>63.417652100356989</v>
      </c>
      <c r="V133" s="60">
        <f t="shared" si="192"/>
        <v>36.582347899643011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55668508.459999993</v>
      </c>
      <c r="L134" s="59">
        <v>54552054.510000005</v>
      </c>
      <c r="M134" s="59">
        <v>0</v>
      </c>
      <c r="N134" s="59">
        <v>0</v>
      </c>
      <c r="O134" s="59">
        <f t="shared" si="193"/>
        <v>110220562.97</v>
      </c>
      <c r="P134" s="59">
        <v>67380967.599999994</v>
      </c>
      <c r="Q134" s="59">
        <v>0</v>
      </c>
      <c r="R134" s="59">
        <v>0</v>
      </c>
      <c r="S134" s="59">
        <f t="shared" si="194"/>
        <v>67380967.599999994</v>
      </c>
      <c r="T134" s="59">
        <f t="shared" si="195"/>
        <v>177601530.56999999</v>
      </c>
      <c r="U134" s="60">
        <f t="shared" si="191"/>
        <v>62.06059295562072</v>
      </c>
      <c r="V134" s="60">
        <f t="shared" si="192"/>
        <v>37.939407044379273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55668508.459999993</v>
      </c>
      <c r="L135" s="59">
        <v>54552054.510000005</v>
      </c>
      <c r="M135" s="59">
        <v>0</v>
      </c>
      <c r="N135" s="59">
        <v>0</v>
      </c>
      <c r="O135" s="59">
        <f t="shared" si="193"/>
        <v>110220562.97</v>
      </c>
      <c r="P135" s="59">
        <v>67380967.599999994</v>
      </c>
      <c r="Q135" s="59">
        <v>0</v>
      </c>
      <c r="R135" s="59">
        <v>0</v>
      </c>
      <c r="S135" s="59">
        <f t="shared" si="194"/>
        <v>67380967.599999994</v>
      </c>
      <c r="T135" s="59">
        <f t="shared" si="195"/>
        <v>177601530.56999999</v>
      </c>
      <c r="U135" s="60">
        <f t="shared" si="191"/>
        <v>62.06059295562072</v>
      </c>
      <c r="V135" s="60">
        <f t="shared" si="192"/>
        <v>37.939407044379273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103.42885878849472</v>
      </c>
      <c r="L136" s="60">
        <f>SUM(L135/L132*100)</f>
        <v>103.19116253471459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103.31107779570303</v>
      </c>
      <c r="P136" s="60">
        <f t="shared" ref="P136:R136" si="197">SUM(P135/P132*100)</f>
        <v>89.010525231175691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89.010525231175691</v>
      </c>
      <c r="T136" s="60">
        <f>SUM(T135/T132*100)</f>
        <v>97.375645652947668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89.224290023335584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94.359753590403528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96.42308815435922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418284</v>
      </c>
      <c r="L140" s="59">
        <f>SUM(L148)</f>
        <v>706213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418284</v>
      </c>
      <c r="L141" s="59">
        <f t="shared" si="202"/>
        <v>427245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418284</v>
      </c>
      <c r="L142" s="59">
        <f t="shared" si="202"/>
        <v>27768.1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418284</v>
      </c>
      <c r="L143" s="59">
        <f t="shared" si="202"/>
        <v>27768.1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100</v>
      </c>
      <c r="L144" s="60">
        <f>SUM(L143/L140*100)</f>
        <v>3.9319723652778977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6.499338786878722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418284</v>
      </c>
      <c r="L148" s="59">
        <f>SUM(L156,L172)</f>
        <v>706213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1124497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418284</v>
      </c>
      <c r="L149" s="59">
        <f>SUM(L157,L173)</f>
        <v>427245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845529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418284</v>
      </c>
      <c r="L150" s="59">
        <f t="shared" si="209"/>
        <v>27768.1</v>
      </c>
      <c r="M150" s="59">
        <f t="shared" si="207"/>
        <v>0</v>
      </c>
      <c r="N150" s="59">
        <f t="shared" si="207"/>
        <v>0</v>
      </c>
      <c r="O150" s="59">
        <f t="shared" si="210"/>
        <v>446052.1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418284</v>
      </c>
      <c r="L151" s="59">
        <f t="shared" si="209"/>
        <v>27768.1</v>
      </c>
      <c r="M151" s="59">
        <f t="shared" si="207"/>
        <v>0</v>
      </c>
      <c r="N151" s="59">
        <f t="shared" si="207"/>
        <v>0</v>
      </c>
      <c r="O151" s="59">
        <f t="shared" si="210"/>
        <v>446052.1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100</v>
      </c>
      <c r="L152" s="60">
        <f>SUM(L151/L148*100)</f>
        <v>3.9319723652778977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39.666811027508295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6.499338786878722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52.754204764118086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418284</v>
      </c>
      <c r="L156" s="59">
        <f>SUM(L164)</f>
        <v>176968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595252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595252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418284</v>
      </c>
      <c r="L157" s="59">
        <f>SUM(L165)</f>
        <v>78000</v>
      </c>
      <c r="M157" s="59">
        <f t="shared" si="215"/>
        <v>0</v>
      </c>
      <c r="N157" s="59">
        <f t="shared" si="215"/>
        <v>0</v>
      </c>
      <c r="O157" s="59">
        <f>SUM(K157:N157)</f>
        <v>496284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496284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418284</v>
      </c>
      <c r="L158" s="59">
        <f t="shared" si="219"/>
        <v>0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418284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418284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418284</v>
      </c>
      <c r="L159" s="59">
        <f>SUM(L167)</f>
        <v>0</v>
      </c>
      <c r="M159" s="59">
        <f t="shared" si="215"/>
        <v>0</v>
      </c>
      <c r="N159" s="59">
        <f t="shared" si="215"/>
        <v>0</v>
      </c>
      <c r="O159" s="59">
        <f t="shared" si="223"/>
        <v>418284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418284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100</v>
      </c>
      <c r="L160" s="60">
        <f>SUM(L159/L156*100)</f>
        <v>0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70.270070491153319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70.270070491153319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0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84.283192688057639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84.283192688057639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418284</v>
      </c>
      <c r="L164" s="59">
        <v>176968</v>
      </c>
      <c r="M164" s="59">
        <v>0</v>
      </c>
      <c r="N164" s="59">
        <v>0</v>
      </c>
      <c r="O164" s="59">
        <f>SUM(K164:N164)</f>
        <v>595252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595252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418284</v>
      </c>
      <c r="L165" s="59">
        <v>78000</v>
      </c>
      <c r="M165" s="59">
        <v>0</v>
      </c>
      <c r="N165" s="59">
        <v>0</v>
      </c>
      <c r="O165" s="59">
        <f t="shared" ref="O165:O167" si="231">SUM(K165:N165)</f>
        <v>496284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496284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418284</v>
      </c>
      <c r="L166" s="59">
        <v>0</v>
      </c>
      <c r="M166" s="59">
        <v>0</v>
      </c>
      <c r="N166" s="59">
        <v>0</v>
      </c>
      <c r="O166" s="59">
        <f t="shared" si="231"/>
        <v>418284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418284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418284</v>
      </c>
      <c r="L167" s="59">
        <v>0</v>
      </c>
      <c r="M167" s="59">
        <v>0</v>
      </c>
      <c r="N167" s="59">
        <v>0</v>
      </c>
      <c r="O167" s="59">
        <f t="shared" si="231"/>
        <v>418284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418284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100</v>
      </c>
      <c r="L168" s="60">
        <f>SUM(L167/L164*100)</f>
        <v>0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70.270070491153319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70.270070491153319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0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84.283192688057639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84.283192688057639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529245</v>
      </c>
      <c r="M172" s="59">
        <f t="shared" si="238"/>
        <v>0</v>
      </c>
      <c r="N172" s="59">
        <f t="shared" si="238"/>
        <v>0</v>
      </c>
      <c r="O172" s="59">
        <f>SUM(K172:N172)</f>
        <v>529245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529245</v>
      </c>
      <c r="U172" s="60">
        <f t="shared" ref="U172:U175" si="240">+IFERROR(O172/T172*100,0)</f>
        <v>100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349245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349245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349245</v>
      </c>
      <c r="U173" s="60">
        <f t="shared" si="240"/>
        <v>100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27768.1</v>
      </c>
      <c r="M174" s="59">
        <f t="shared" si="238"/>
        <v>0</v>
      </c>
      <c r="N174" s="59">
        <f t="shared" si="238"/>
        <v>0</v>
      </c>
      <c r="O174" s="59">
        <f t="shared" si="242"/>
        <v>27768.1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27768.1</v>
      </c>
      <c r="U174" s="60">
        <f t="shared" si="240"/>
        <v>100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27768.1</v>
      </c>
      <c r="M175" s="59">
        <f t="shared" si="238"/>
        <v>0</v>
      </c>
      <c r="N175" s="59">
        <f t="shared" si="238"/>
        <v>0</v>
      </c>
      <c r="O175" s="59">
        <f t="shared" si="242"/>
        <v>27768.1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27768.1</v>
      </c>
      <c r="U175" s="60">
        <f t="shared" si="240"/>
        <v>100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>
        <f>SUM(L175/L172*100)</f>
        <v>5.2467382781131615</v>
      </c>
      <c r="M176" s="60" t="e">
        <f t="shared" ref="M176:N176" si="247">SUM(M175/M172*100)</f>
        <v>#DIV/0!</v>
      </c>
      <c r="N176" s="60" t="e">
        <f t="shared" si="247"/>
        <v>#DIV/0!</v>
      </c>
      <c r="O176" s="60">
        <f>SUM(O175/O172*100)</f>
        <v>5.2467382781131615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>
        <f>SUM(T175/T172*100)</f>
        <v>5.2467382781131615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>
        <f>SUM(L175/L173*100)</f>
        <v>7.9508940714970864</v>
      </c>
      <c r="M177" s="60" t="e">
        <f t="shared" ref="M177:N177" si="249">SUM(M175/M173*100)</f>
        <v>#DIV/0!</v>
      </c>
      <c r="N177" s="60" t="e">
        <f t="shared" si="249"/>
        <v>#DIV/0!</v>
      </c>
      <c r="O177" s="60">
        <f>SUM(O175/O173*100)</f>
        <v>7.9508940714970864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>
        <f>SUM(T175/T173*100)</f>
        <v>7.9508940714970864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529245</v>
      </c>
      <c r="M180" s="59">
        <v>0</v>
      </c>
      <c r="N180" s="59">
        <v>0</v>
      </c>
      <c r="O180" s="59">
        <f>SUM(K180:N180)</f>
        <v>529245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529245</v>
      </c>
      <c r="U180" s="60">
        <f t="shared" ref="U180:U183" si="251">+IFERROR(O180/T180*100,0)</f>
        <v>100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349245</v>
      </c>
      <c r="M181" s="59">
        <v>0</v>
      </c>
      <c r="N181" s="59">
        <v>0</v>
      </c>
      <c r="O181" s="59">
        <f t="shared" ref="O181:O183" si="253">SUM(K181:N181)</f>
        <v>349245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349245</v>
      </c>
      <c r="U181" s="60">
        <f t="shared" si="251"/>
        <v>100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27768.1</v>
      </c>
      <c r="M182" s="59">
        <v>0</v>
      </c>
      <c r="N182" s="59">
        <v>0</v>
      </c>
      <c r="O182" s="59">
        <f t="shared" si="253"/>
        <v>27768.1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27768.1</v>
      </c>
      <c r="U182" s="60">
        <f t="shared" si="251"/>
        <v>100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27768.1</v>
      </c>
      <c r="M183" s="59">
        <v>0</v>
      </c>
      <c r="N183" s="59">
        <v>0</v>
      </c>
      <c r="O183" s="59">
        <f t="shared" si="253"/>
        <v>27768.1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27768.1</v>
      </c>
      <c r="U183" s="60">
        <f t="shared" si="251"/>
        <v>100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>
        <f>SUM(L183/L180*100)</f>
        <v>5.2467382781131615</v>
      </c>
      <c r="M184" s="60" t="e">
        <f t="shared" ref="M184:N184" si="256">SUM(M183/M180*100)</f>
        <v>#DIV/0!</v>
      </c>
      <c r="N184" s="60" t="e">
        <f t="shared" si="256"/>
        <v>#DIV/0!</v>
      </c>
      <c r="O184" s="60">
        <f>SUM(O183/O180*100)</f>
        <v>5.2467382781131615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>
        <f>SUM(T183/T180*100)</f>
        <v>5.2467382781131615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>
        <f>SUM(L183/L181*100)</f>
        <v>7.9508940714970864</v>
      </c>
      <c r="M185" s="60" t="e">
        <f t="shared" ref="M185:N185" si="258">SUM(M183/M181*100)</f>
        <v>#DIV/0!</v>
      </c>
      <c r="N185" s="60" t="e">
        <f t="shared" si="258"/>
        <v>#DIV/0!</v>
      </c>
      <c r="O185" s="60">
        <f>SUM(O183/O181*100)</f>
        <v>7.9508940714970864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>
        <f>SUM(T183/T181*100)</f>
        <v>7.9508940714970864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556542</v>
      </c>
      <c r="L188" s="59">
        <f>SUM(L196)</f>
        <v>292734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849276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849276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568134.65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739734.65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739734.65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568134.65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568134.65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568134.65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568134.65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568134.65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568134.65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102.08297846344033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66.896350538576385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66.896350538576385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76.802492623537375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76.802492623537375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556542</v>
      </c>
      <c r="L196" s="59">
        <f>SUM(L204)</f>
        <v>292734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849276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849276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568134.65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739734.65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739734.65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568134.65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568134.65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568134.65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568134.65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568134.65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568134.65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102.08297846344033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66.896350538576385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66.896350538576385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76.802492623537375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76.802492623537375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556542</v>
      </c>
      <c r="L204" s="59">
        <f>SUM(L212)</f>
        <v>292734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849276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849276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568134.65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739734.65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739734.65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568134.65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568134.65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568134.65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568134.65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568134.65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568134.65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102.08297846344033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66.896350538576385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66.896350538576385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76.802492623537375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76.802492623537375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556542</v>
      </c>
      <c r="L212" s="59">
        <f>SUM(L220)</f>
        <v>292734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849276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849276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568134.65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739734.65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739734.65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568134.65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568134.65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568134.65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568134.65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568134.65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568134.65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102.08297846344033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66.896350538576385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66.896350538576385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76.802492623537375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76.802492623537375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556542</v>
      </c>
      <c r="L220" s="59">
        <f t="shared" si="316"/>
        <v>292734</v>
      </c>
      <c r="M220" s="59">
        <f t="shared" si="316"/>
        <v>0</v>
      </c>
      <c r="N220" s="59">
        <f t="shared" si="316"/>
        <v>0</v>
      </c>
      <c r="O220" s="59">
        <f>SUM(K220:N220)</f>
        <v>849276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849276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568134.65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739734.65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739734.65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568134.65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568134.65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568134.65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568134.65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568134.65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568134.65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102.08297846344033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66.896350538576385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66.896350538576385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76.802492623537375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76.802492623537375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556542</v>
      </c>
      <c r="L228" s="59">
        <v>292734</v>
      </c>
      <c r="M228" s="59">
        <v>0</v>
      </c>
      <c r="N228" s="59">
        <v>0</v>
      </c>
      <c r="O228" s="59">
        <f>SUM(K228:N228)</f>
        <v>849276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849276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568134.65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739734.65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739734.65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568134.65</v>
      </c>
      <c r="L230" s="59">
        <v>0</v>
      </c>
      <c r="M230" s="59">
        <v>0</v>
      </c>
      <c r="N230" s="59">
        <v>0</v>
      </c>
      <c r="O230" s="59">
        <f t="shared" si="331"/>
        <v>568134.65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568134.65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568134.65</v>
      </c>
      <c r="L231" s="59">
        <v>0</v>
      </c>
      <c r="M231" s="59">
        <v>0</v>
      </c>
      <c r="N231" s="59">
        <v>0</v>
      </c>
      <c r="O231" s="59">
        <f t="shared" si="331"/>
        <v>568134.65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568134.65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102.08297846344033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66.896350538576385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66.896350538576385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76.802492623537375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76.802492623537375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2018-11-21T20:00:17Z</dcterms:modified>
</cp:coreProperties>
</file>