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05" yWindow="-45" windowWidth="19425" windowHeight="10500"/>
  </bookViews>
  <sheets>
    <sheet name="E023 2023" sheetId="1" r:id="rId1"/>
  </sheets>
  <definedNames>
    <definedName name="_xlnm._FilterDatabase" localSheetId="0" hidden="1">'E023 2023'!#REF!</definedName>
    <definedName name="_xlnm.Print_Area" localSheetId="0">'E023 2023'!$A$1:$S$203</definedName>
    <definedName name="_xlnm.Print_Titles" localSheetId="0">'E023 2023'!$1:$13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5" i="1" l="1"/>
  <c r="E186" i="1"/>
  <c r="D186" i="1"/>
  <c r="H189" i="1"/>
  <c r="H191" i="1"/>
  <c r="D173" i="1"/>
  <c r="H176" i="1"/>
  <c r="E173" i="1"/>
  <c r="H178" i="1"/>
  <c r="E139" i="1"/>
  <c r="H139" i="1" s="1"/>
  <c r="E165" i="1"/>
  <c r="E160" i="1" s="1"/>
  <c r="D160" i="1"/>
  <c r="H163" i="1"/>
  <c r="D147" i="1"/>
  <c r="E147" i="1"/>
  <c r="H150" i="1"/>
  <c r="H152" i="1"/>
  <c r="E134" i="1"/>
  <c r="D134" i="1"/>
  <c r="H137" i="1"/>
  <c r="D121" i="1"/>
  <c r="H124" i="1"/>
  <c r="E121" i="1"/>
  <c r="H126" i="1"/>
  <c r="D108" i="1"/>
  <c r="H111" i="1"/>
  <c r="E108" i="1"/>
  <c r="H113" i="1"/>
  <c r="D95" i="1"/>
  <c r="H98" i="1"/>
  <c r="E100" i="1"/>
  <c r="E95" i="1"/>
  <c r="F95" i="1" s="1"/>
  <c r="H100" i="1"/>
  <c r="D82" i="1"/>
  <c r="H82" i="1" s="1"/>
  <c r="H85" i="1"/>
  <c r="E82" i="1"/>
  <c r="H87" i="1"/>
  <c r="D69" i="1"/>
  <c r="H72" i="1"/>
  <c r="E69" i="1"/>
  <c r="F69" i="1" s="1"/>
  <c r="H74" i="1"/>
  <c r="D56" i="1"/>
  <c r="H56" i="1" s="1"/>
  <c r="H59" i="1"/>
  <c r="E56" i="1"/>
  <c r="H61" i="1"/>
  <c r="E43" i="1"/>
  <c r="F43" i="1" s="1"/>
  <c r="D43" i="1"/>
  <c r="H46" i="1"/>
  <c r="H48" i="1"/>
  <c r="E30" i="1"/>
  <c r="D30" i="1"/>
  <c r="H35" i="1"/>
  <c r="H33" i="1"/>
  <c r="E17" i="1"/>
  <c r="D17" i="1"/>
  <c r="H20" i="1"/>
  <c r="H22" i="1"/>
  <c r="F22" i="1"/>
  <c r="F20" i="1"/>
  <c r="F139" i="1"/>
  <c r="F137" i="1"/>
  <c r="F35" i="1"/>
  <c r="F191" i="1"/>
  <c r="F189" i="1"/>
  <c r="F178" i="1"/>
  <c r="F176" i="1"/>
  <c r="F163" i="1"/>
  <c r="F152" i="1"/>
  <c r="F150" i="1"/>
  <c r="F126" i="1"/>
  <c r="F124" i="1"/>
  <c r="F113" i="1"/>
  <c r="F111" i="1"/>
  <c r="F100" i="1"/>
  <c r="F98" i="1"/>
  <c r="F87" i="1"/>
  <c r="F85" i="1"/>
  <c r="F61" i="1"/>
  <c r="F74" i="1"/>
  <c r="F72" i="1"/>
  <c r="F59" i="1"/>
  <c r="F48" i="1"/>
  <c r="F46" i="1"/>
  <c r="F33" i="1"/>
  <c r="F186" i="1" l="1"/>
  <c r="H186" i="1"/>
  <c r="J187" i="1" s="1"/>
  <c r="H173" i="1"/>
  <c r="H160" i="1"/>
  <c r="H147" i="1"/>
  <c r="J148" i="1" s="1"/>
  <c r="F147" i="1"/>
  <c r="H134" i="1"/>
  <c r="J135" i="1"/>
  <c r="H121" i="1"/>
  <c r="F121" i="1"/>
  <c r="J122" i="1"/>
  <c r="H108" i="1"/>
  <c r="J109" i="1" s="1"/>
  <c r="H95" i="1"/>
  <c r="J96" i="1" s="1"/>
  <c r="J83" i="1"/>
  <c r="H69" i="1"/>
  <c r="J70" i="1" s="1"/>
  <c r="J57" i="1"/>
  <c r="H43" i="1"/>
  <c r="J44" i="1" s="1"/>
  <c r="H165" i="1"/>
  <c r="F30" i="1"/>
  <c r="F165" i="1"/>
  <c r="F160" i="1"/>
  <c r="J161" i="1"/>
  <c r="H30" i="1"/>
  <c r="J31" i="1" s="1"/>
  <c r="H17" i="1"/>
  <c r="J18" i="1" s="1"/>
  <c r="J174" i="1"/>
  <c r="F82" i="1"/>
  <c r="F17" i="1"/>
  <c r="F56" i="1"/>
  <c r="F134" i="1"/>
  <c r="F108" i="1"/>
  <c r="F173" i="1"/>
</calcChain>
</file>

<file path=xl/comments1.xml><?xml version="1.0" encoding="utf-8"?>
<comments xmlns="http://schemas.openxmlformats.org/spreadsheetml/2006/main">
  <authors>
    <author>LUIS JIMENEZ</author>
  </authors>
  <commentList>
    <comment ref="E5" authorId="0">
      <text>
        <r>
          <rPr>
            <b/>
            <sz val="20"/>
            <color indexed="81"/>
            <rFont val="Tahoma"/>
            <family val="2"/>
          </rPr>
          <t>INGRESAR PERÍDO DE REPORTE</t>
        </r>
      </text>
    </comment>
    <comment ref="D9" authorId="0">
      <text>
        <r>
          <rPr>
            <b/>
            <sz val="20"/>
            <color indexed="81"/>
            <rFont val="Tahoma"/>
            <family val="2"/>
          </rPr>
          <t>INGRESAR NOMBRE DE LA ENTIDAD</t>
        </r>
        <r>
          <rPr>
            <sz val="20"/>
            <color indexed="81"/>
            <rFont val="Tahoma"/>
            <family val="2"/>
          </rPr>
          <t xml:space="preserve">
</t>
        </r>
        <r>
          <rPr>
            <sz val="9"/>
            <color indexed="81"/>
            <rFont val="Tahoma"/>
            <family val="2"/>
          </rPr>
          <t xml:space="preserve">
</t>
        </r>
      </text>
    </comment>
    <comment ref="J18" authorId="0">
      <text>
        <r>
          <rPr>
            <b/>
            <sz val="22"/>
            <color indexed="81"/>
            <rFont val="Tahoma"/>
            <family val="2"/>
          </rPr>
          <t>Instrucciones de llenado de las Explicaciones a las variaciones (aplica a todos los indicadores):
1.- El color de la semaforización se establece de acuerdo a los siguientes rangos PARA INDICADORES ASCENDENTES:
Verde:      95 % &lt;= X &lt;= 105%
Amarillo:  90 % &lt;= X &lt; 95%    ó   105% &lt; X &lt;= 110%  
Rojo:        X &lt; 90%  ó  X &gt;110%
2.- Si hay variaciones (semáforo amarillo o rojo) en el indicador o en alguna de las variables deberá proporcionar:
    a) CAUSA (Causas de las variaciones Máximo 5 renglones): Las explicaciones deberán ser con respecto al accionar institucional no a los valores numéricos.
    b) Efecto (consecuencias institucionales o daño a la población)
    c) Acciones para cumplir la meta
3.- Si el semáforo es verde en el indicador pero existen variaciones en variables deberá registrar:
    a) CAUSA (Causas de las variaciones Máximo 5 renglones): Las explicaciones deberán ser con respecto al accionar institucional no a los valores numéricos.
    b) EFECTO (consecuencias institucionales o daño a la población)
    c) Acciones para cumplir la meta
4.- Si el semáforo es verde tanto en indicador como en variables se deberán proporcionar sólo la CAUSA y EFECTO POSITIVO
5.- Si no hay metas programadas, no se puede reportar avance, pero si se pueden incluir explicaciones de lo intitucionalmente logrado.</t>
        </r>
      </text>
    </comment>
    <comment ref="E100" authorId="0">
      <text>
        <r>
          <rPr>
            <b/>
            <sz val="24"/>
            <color indexed="81"/>
            <rFont val="Tahoma"/>
            <family val="2"/>
          </rPr>
          <t>ESTA VARIABLE ES PROGRAMADA Y NO PUEDE CAMBIAR</t>
        </r>
      </text>
    </comment>
    <comment ref="E139" authorId="0">
      <text>
        <r>
          <rPr>
            <b/>
            <sz val="24"/>
            <color indexed="81"/>
            <rFont val="Tahoma"/>
            <family val="2"/>
          </rPr>
          <t>ESTA VARIABLE ES PROGRAMADA Y NO PUEDE CAMBIAR</t>
        </r>
      </text>
    </comment>
  </commentList>
</comments>
</file>

<file path=xl/sharedStrings.xml><?xml version="1.0" encoding="utf-8"?>
<sst xmlns="http://schemas.openxmlformats.org/spreadsheetml/2006/main" count="398" uniqueCount="130">
  <si>
    <t>COMISION COORDINADORA DE INSTITUTOS NACIONALES DE SALUD</t>
  </si>
  <si>
    <t>Y HOSPITALES DE ALTA ESPECIALIDAD</t>
  </si>
  <si>
    <t>MATRIZ DE INDICADORES PARA RESULTADOS (MIR)</t>
  </si>
  <si>
    <t>Clave entidad/unidad:</t>
  </si>
  <si>
    <t>Entidad/unidad:</t>
  </si>
  <si>
    <t>No.
de 
Ind.</t>
  </si>
  <si>
    <t>DEFINICION DEL INDICADOR</t>
  </si>
  <si>
    <t>META</t>
  </si>
  <si>
    <t>VARIACIÓN</t>
  </si>
  <si>
    <t>EXPLICACIÓN DE VARIACIONES</t>
  </si>
  <si>
    <t>ORIGINAL</t>
  </si>
  <si>
    <t>ALCANZADO</t>
  </si>
  <si>
    <t>ABSOLUTA</t>
  </si>
  <si>
    <t>%</t>
  </si>
  <si>
    <t>(1)</t>
  </si>
  <si>
    <t>(2)</t>
  </si>
  <si>
    <t>(2) - (1)</t>
  </si>
  <si>
    <t>(2/1) X 100</t>
  </si>
  <si>
    <t>INDICADOR</t>
  </si>
  <si>
    <t xml:space="preserve">VARIABLE 1 </t>
  </si>
  <si>
    <t>VARIABLE 2</t>
  </si>
  <si>
    <t>AUTORIZÓ</t>
  </si>
  <si>
    <t>PP:   E023</t>
  </si>
  <si>
    <t>"ATENCIÓN A LA SALUD"</t>
  </si>
  <si>
    <t>Porcentaje de egresos hospitalarios por mejoría y curación
FÓRMULA: VARIABLE1 / VARIABLE2 X 100</t>
  </si>
  <si>
    <t xml:space="preserve">Número de egresos hospitalarios por mejoría y curación </t>
  </si>
  <si>
    <t>Porcentaje de sesiones de rehabilitación especializadas realizadas respecto al total realizado
FÓRMULA: VARIABLE1 / VARIABLE2 X 100</t>
  </si>
  <si>
    <t>Número de sesiones de rehabilitación especializadas realizadas</t>
  </si>
  <si>
    <t>Porcentaje de procedimientos diagnósticos de alta especialidad realizados
FÓRMULA: VARIABLE1 / VARIABLE2 X 100</t>
  </si>
  <si>
    <t xml:space="preserve">Número de procedimientos diagnósticos ambulatorios realizados considerados de alta especialidad por la institución </t>
  </si>
  <si>
    <t>Porcentaje de procedimientos terapéuticos ambulatorios de alta especialidad realizados
FÓRMULA: VARIABLE1 / VARIABLE2 X 100</t>
  </si>
  <si>
    <t xml:space="preserve">Número de procedimientos terapéuticos ambulatorios realizados considerados de alta especialidad por la institución </t>
  </si>
  <si>
    <t xml:space="preserve">Número de expedientes clínicos revisados que cumplen con los criterios de la NOM SSA 004 </t>
  </si>
  <si>
    <t>Porcentaje de ocupación hospitalaria
FÓRMULA: VARIABLE1 / VARIABLE2 X 100</t>
  </si>
  <si>
    <t xml:space="preserve">Número de días paciente durante el período
</t>
  </si>
  <si>
    <t xml:space="preserve">Promedio de días estancia 
FÓRMULA: VARIABLE1 / VARIABLE2 </t>
  </si>
  <si>
    <t xml:space="preserve">Número de días estancia
</t>
  </si>
  <si>
    <t xml:space="preserve">Total de egresos hospitalarios
</t>
  </si>
  <si>
    <t>Proporción de consultas de primera vez respecto a preconsultas
FÓRMULA: VARIABLE1 / VARIABLE2 X 100</t>
  </si>
  <si>
    <t xml:space="preserve">Número de consultas de primera vez otorgadas en el periodo </t>
  </si>
  <si>
    <t>Porcentaje de auditorías clínicas realizadas
FÓRMULA: VARIABLE1 / VARIABLE2 X 100</t>
  </si>
  <si>
    <t xml:space="preserve">Número de auditorías clínicas realizadas </t>
  </si>
  <si>
    <t>Total de egresos hospitalarios x 100</t>
  </si>
  <si>
    <t>Porcentaje de usuarios con percepción de 
satisfacción de la calidad de la atención médica ambulatoria recibida superior a 80 puntos porcentuales
FÓRMULA: VARIABLE1 / VARIABLE2 X 100</t>
  </si>
  <si>
    <t>Número de usuarios en atención ambulatoria que manifestaron una calificación de percepción 
de satisfacción de la calidad de la atención recibida superior a 80 puntos porcentuales</t>
  </si>
  <si>
    <t xml:space="preserve">Total de usuarios en atención ambulatoria encuestados x 100
</t>
  </si>
  <si>
    <t>Total de sesiones de rehabilitación realizadas x 100</t>
  </si>
  <si>
    <t>Total de procedimientos diagnósticos ambulatorios realizados x 100</t>
  </si>
  <si>
    <t>Total de procedimientos terapéuticos ambulatorios realizados x 100</t>
  </si>
  <si>
    <t>Porcentaje de usuarios con percepción de 
satisfacción de la calidad de la atención médica hospitalaria recibida superior a 80 puntos porcentuales
FÓRMULA: VARIABLE1 / VARIABLE2 X 100</t>
  </si>
  <si>
    <t>Número de usuarios en atención hospitalaria que manifestaron una calificación de percepción de satisfacción de la calidad de la atención recibida superior a 80 puntos porcentuales</t>
  </si>
  <si>
    <t xml:space="preserve">Total de usuarios en atención hospitalaria encuestados x 100
</t>
  </si>
  <si>
    <t>Total de expedientes revisados por el Comité del expediente clínico institucional x 100</t>
  </si>
  <si>
    <t>Número de auditorías clínicas programadas x 100</t>
  </si>
  <si>
    <t>Número de preconsultas otorgadas en el periodo x 100</t>
  </si>
  <si>
    <t>Número de días cama durante el período x 100</t>
  </si>
  <si>
    <t>Tasa de infección nosocomial (por mil días de
estancia hospitalaria)
FÓRMULA: VARIABLE1 / VARIABLE2 X 1000</t>
  </si>
  <si>
    <t xml:space="preserve">Número de episodios de infecciones nosocomiales registrados en el periodo de reporte </t>
  </si>
  <si>
    <t>Total de días estancia en el periodo de reporte x 1000</t>
  </si>
  <si>
    <t>Porcentaje de expedientes clínicos revisados aprobados conforme a la NOM SSA 004
FÓRMULA: VARIABLE1 / VARIABLE2 X 100</t>
  </si>
  <si>
    <t>Porcentaje de pacientes referidos por instituciones públicas de salud a los que se les apertura expediente clínico institucional
FÓRMULA: VARIABLE1 / VARIABLE2 X 100</t>
  </si>
  <si>
    <t xml:space="preserve">Número de pacientes que han sido referidos por instituciones públicas de salud a los cuales se les apertura expediente clínico institucional en el periodo de evaluación </t>
  </si>
  <si>
    <t xml:space="preserve">Total de pacientes a los cuales se les apertura expediente clínico en el periodo de evaluación 
x 100
</t>
  </si>
  <si>
    <t>ELABORÓ Y VALIDÓ</t>
  </si>
  <si>
    <t>REVISÓ Y RECIBIÓ DE CONFORMIDAD</t>
  </si>
  <si>
    <t>TITULARA DEL ÁREA SUSTANTIVA (NOMBRE Y FIRMA)</t>
  </si>
  <si>
    <t xml:space="preserve">TITULAR DE ÁREA PLANEACÓN O EQUIVALENTE(NOMBRE Y FIRMA)
</t>
  </si>
  <si>
    <t>DIRECTOR GENERAL O EQUIVALENTE (NOMBE Y FIRMA)</t>
  </si>
  <si>
    <t>Número de consultas programadas (preconsulta, primera vez, subsecuente, urgencias o admisión continua) x 100</t>
  </si>
  <si>
    <t xml:space="preserve">Número de consultas realizadas (preconsulta, primera vez, subsecuente, urgencias o admisión continua) </t>
  </si>
  <si>
    <t>Eficacia en el otorgamiento de consulta programada (preconsulta, primera vez, subsecuente, urgencias o admisión continua) 
FÓRMULA: VARIABLE1 / VARIABLE2 X 100</t>
  </si>
  <si>
    <t>CAUSA</t>
  </si>
  <si>
    <t>EFECTO</t>
  </si>
  <si>
    <t>CAUSA DE LAS VARIACIONES DE LA VARIABLE 2 ALCANZADA CON RESPECTO DE LA VARIABLE DOS PROGRAMADA</t>
  </si>
  <si>
    <t xml:space="preserve">ACCIONES PARA LOGRAR LA REGULARIZACIÓN (VERIFICABLES O AUDITABLES) EN EL CUMPLIMIENTO DE METAS </t>
  </si>
  <si>
    <t>NOTA: FAVOR DE ENVIAR EL FORMATO DEFINITIVO EN EXCEL Y ESCANEADO AL MOMENTO DE SU ENTREGA A LA CCINSHAE Y
RUBRICAR CADA UNA DE LAS HOJAS</t>
  </si>
  <si>
    <t xml:space="preserve">        EVALUACIÓN DE CUMPLIMIENTO DE METAS PERÍODO ENERO - DICEMBRE 2023</t>
  </si>
  <si>
    <t>NBU</t>
  </si>
  <si>
    <t>HOSPITAL REGIONAL DE ALTA ESPECIALIDAD DE IXTAPALUCA</t>
  </si>
  <si>
    <t>El efecto es negativo ya que no se puede garantizar una atención a los pacientes.</t>
  </si>
  <si>
    <t>El efecto es positivo ya que la mayoría de los pacientes son egresados por mejoría derivado de una buena atención hospitalaria.</t>
  </si>
  <si>
    <t>El seguir contando con las plazas eventuales ha permitido dar continuidad a las atenciones médicas que requiere la población y se continuará gestionando para que dichas plazas se mantengan.Se solicitará una reprogramación de metas derivado de la permanencia y asignación de plazas.</t>
  </si>
  <si>
    <t>El efecto es positivo ya que al brindar una buena atención con calidad y seguridad ocasiona que las quejas no se generen.</t>
  </si>
  <si>
    <t>No existe variación en la variable dos programada y la alcanzada.</t>
  </si>
  <si>
    <t>Se continuará manteniendo la calidad en las atenciones que se otorgan para permanecer con una percepción favorable por parte de los usuarios.</t>
  </si>
  <si>
    <t>El seguir contando con las plazas eventuales ha permitido dar continuidad a las atenciones médicas que requiere la población y se continuará gestionando para que dichas plazas se mantengan. Se solicitará una reprogramación de metas derivado de la permanencia y asignación de plazas.</t>
  </si>
  <si>
    <t>El efecto es positivo ya que se pueda atender a la población de manera oportuna.</t>
  </si>
  <si>
    <t>No existe variación en la variable 2 alcanzada y la programada</t>
  </si>
  <si>
    <t>El efecto es positivo ya que al brindar una atención oportuna y con calidad conlleva que no se generen quejas en la atención.</t>
  </si>
  <si>
    <t>El efecto es positivo ya que se da cumplimiento a la NOM SSA 004 que incide en la calidad de los registros médicos, así como de los servicios y de sus resultados para brindar una atención más oportuna, responsable y eficiente</t>
  </si>
  <si>
    <t>Se continuará vigilando el cumplimiento a la NOM 004 a través del Comité del Expediente para garantizar una atención de calidad, oportuna y eficiente.</t>
  </si>
  <si>
    <t>El efecto es negativo ya que al no tener todas las camas habilitadas por falta de personal el servicio de hospitalización se ve saturado y la población no puede ser atendida de manera oportuna.</t>
  </si>
  <si>
    <t>No existe variación en la variable 2 programada y alcanzada.</t>
  </si>
  <si>
    <t>El efecto es negativo ya que al no tener todas las camas habilitadas por falta de personal y al atender patología compleja que conlleva un mayor número de días de estancia el servicio de hospitalización se ve saturado y la población no puede ser atendida de manera oportuna.</t>
  </si>
  <si>
    <t>El efecto es positivo ya que se pueda atender a la población de manera oportuna.y las unidades de segundo nivel de la zona pueden estar captando a los de patología menos compleja</t>
  </si>
  <si>
    <t>El efecto es negativo ya que el no llevar un seguimiento y aplicación de las medidas de seguridad así como en la calidad de la atención repercute en el número de episodios de infecciones nosocomiales.</t>
  </si>
  <si>
    <t>Se fortalecerán las medidas para tener un mayor control y seguimiento en las IASS. Se solicitará una reprogramación de metas derivado de la permanencia y asignación de plazas.</t>
  </si>
  <si>
    <t xml:space="preserve">El indicador al cierre del período enero septiembre de 2023 registró un alcanzado de 12,147 referencias a las que se les apertura expediente de un programado de 18,000 esto debido a que se han tenido que rechazar referencias por tener las agendas saturadas, al no contar con suficiente personal, así como recurso presupuestal insuficiente para  la atención de diversas patologías como por ejemplo las de trauma o neurocirugía entre otras.
</t>
  </si>
  <si>
    <t>Las causas de la variación de la variable dos programada con relación a la variable 2 alcanzada son derivadas de que al no contar con suficiente personal ni presupuesto no se puede brindar la atención, lo que permitiera generar la apertura de expedientes a pacientes nuevos, por lo que se tienen que rechazar o derivar hacia otras instituciones.</t>
  </si>
  <si>
    <t>El seguir contando con las plazas eventuales ha permitido dar continuidad a las atenciones médicas que requiere la población y se continuará gestionando se pueda otorgar al hospital la totalidad de plazas que se requieren para aperturar el hospital al 100% y con ello poder ampliar la cobertura de atención, así mismo se requiere un mayor presupuesto conforme a la operatividad y capacidad física instalada habilitada del hospital.</t>
  </si>
  <si>
    <t xml:space="preserve">El indicador al cierre del período registró un alcanzado de 10,421 egresos por mejoría de un programado de 10,594, la calidad de la atención es importante para poder lograr esta meta y las plazas eventuales que se han mantenido en el hospital permite el poder brindar dicha atención de esa manera.
</t>
  </si>
  <si>
    <t>Las causas de la variación de la variable dos programada con relación a la variable 2 alcanzada son derivadas de que el Hospital se ha posicionado con respecto a los otros hospitales de segundo y tercer nivel de la región.</t>
  </si>
  <si>
    <t xml:space="preserve">El indicador al cierre del período registró un alcanzado de 1,094 usuarios con percepción buena de un programado de 1,080. Esta percepción también es fortalecida ya que el hospital sigue contando con la mayoría del personal eventual redistribuido en los diferentes servicios aperturados lo que permite atender con mayor eficiencia a los pacientes así como a sus familiares. </t>
  </si>
  <si>
    <t>El indicador al cierre del período registró un alcanzado de 172,783 consultas de un programado de 178,777 esto debido a que al seguir contando con el personal médico y de enfermería eventual durante este periodo ha permitido alcanzar un incremento en las consultas que el HRAEI proporciona.</t>
  </si>
  <si>
    <t>El indicador al cierre del período registró un alcanzado de 1,092 usuarios con percepción buena de un programado de 1,080, esta percepción también es fortalecida a que el hospital sigue contando con la mayoría del personal eventual redistribuido en los diferentes servicios aperturados lo que permite atender con mayor eficiencia a los pacientes así como a sus familiares.</t>
  </si>
  <si>
    <t xml:space="preserve">El indicador al cierre del período registró un alcanzado de 225 expedientes que cumplen con la NOM de un programado de 222, este logro se debe a que se mantiene un estricto control del registro de la información mediante los sistemas de información con que cuenta el hospital, minimizando posibles omisiones que se pudieran tener. Así mismo, el Comité del Expediente mantiene un seguimiento en la evaluación de expedientes.
</t>
  </si>
  <si>
    <t>El indicador al cierre del período registró un alcanzado de 2 auditorías que cumplen con lo programado de 2, este logro se debe a que se mantuvo un seguimiento sobre las auditorías que se llevaron a cabo hasta su conclusión lo que permitió mejorar los procesos que se llevan en el hospital.</t>
  </si>
  <si>
    <t>El efecto es positivo ya que se que incide en la calidad así como de los servicios y de sus resultados para brindar una atención más oportuna, responsable y eficiente</t>
  </si>
  <si>
    <t>Se continuarán reaelizando auditorías que permitan garantizar una atención de calidad, oportuna y eficiente.</t>
  </si>
  <si>
    <t xml:space="preserve">El indicador al cierre del período registró un alcanzado de 73,772 de un programado de 76,157 esto debido a que se sigue contando con el personal eventual, lo que incide de manera directa en las varialbes. </t>
  </si>
  <si>
    <t xml:space="preserve">El indicador al cierre del período registró un alcanzado de 73,384 días de estancia de un programado de 75,769 esto debido a que se sigue contando con el personal eventual, lo que incide de manera directa en las varialbes. 
</t>
  </si>
  <si>
    <t>Las causas de la variación de la variable dos programada con relación a la variable 2 alcanzada  son derivadas de que el Hospital se ha posicionado con respecto a otros hospitales de la región.</t>
  </si>
  <si>
    <t>El indicador al cierre del período registró un alcanzado de 9,252 consultas de primera vez de un programado de 9,824, el seguir contando con las plazas eventuales permite seguir atendiendo a la población.</t>
  </si>
  <si>
    <t>Las causas de la variación de la variable dos programada con relación a la variable 2 alcanzada son derivadas de que el Hospital sigue contando con el personal eventual que permanece laborando en el HRAEI.</t>
  </si>
  <si>
    <t>El indicador al cierre del período registró un alcanzado de 475 IASS de un programado de 479, este incremento tiene que ver con la captación de mayor ingresos hospitalarios a los programados sin embargo también se está analizando para determinar las causas por lo que se deberán reforzar las medidas para control de las IASS tanto de manera interna como con las demás instituciones que nos realizan las referencias de pacientes.</t>
  </si>
  <si>
    <t>Las causas de la variación de la variable dos programada con relación a la variable 2 alcanzada son derivadas de que el Hospital ha podido captar un mayor número de pacientes que deben ser atendidos.</t>
  </si>
  <si>
    <t>GILBERTO ADRIÁN GASCA LÓPEZ</t>
  </si>
  <si>
    <t>GUSTAVO ACOSTA ALTAMIRANO</t>
  </si>
  <si>
    <t>ALMA ROSA SÁNCHEZ CONEJO</t>
  </si>
  <si>
    <t xml:space="preserve">El indicador al cierre del período registró un alcanzado de 17,923 sesiones de rehabilitación de un programado de 18,000, la meta no se alcanzo dado que hubo equipo descompuesto, lo cual impacto en la productividad. </t>
  </si>
  <si>
    <t>El efecto es negativo ya que al no alcanzar la meta no se pudo beneficiar al número de pacientes proyectado.</t>
  </si>
  <si>
    <t>Las causas de la variación de la variable dos programada con relación a la variable 2 alcanzada son derivadas de que hubo equipo descompuesto por lo que impacto en la atención de los pacientes con patologías que requieren dichos tratamientos.</t>
  </si>
  <si>
    <t>Se trabajará en proyectos de inversión para la actualización de equipo médico y se continuará con las gestiones para seguir contando con las plazas eventuales y con ello poder dar continuidad a las atenciones médicas que requiere la población.</t>
  </si>
  <si>
    <t>El efecto es negativo ya que al atender patología compleja se tendrían que realizar más estudios especializados y con ello fortalecer la red de atención. El hospital cuenta con equipo que ya alcanzó la vida útil máxima por lo que presentan fallas a pesar de los mantenimientos que se les dan lo cual impacta en la atención.</t>
  </si>
  <si>
    <t>El indicador al cierre del período registró un alcanzado de 80,952 procedimientos diagnósticos ambulatorios de alta especialidad de un programado de 84,591 por lo que no se pudo alcanzar la meta derivado de falla en equipos médicos.</t>
  </si>
  <si>
    <t>Las causas de la variación de la variable dos programada con relación a la variable 2 alcanzada son derivadas de que se pudieron realizar más procedimientos que no son considerados de alta especialidad sin embargo si hubo un impacto negativo al no poder realizar lo programado de procedimientos de alta especialidad.</t>
  </si>
  <si>
    <t>Se contó con registro en cartera de un proyecto de inversión el cual permitirá sustituir el equipo médico que ya cumplió con su vida útil.</t>
  </si>
  <si>
    <t xml:space="preserve">El indicador al cierre del período registró un alcanzado de 79,901 procedimientos terapéuticos ambulatorios de alta especialidad de un programado de 79,957 con lo que no se pudo superar la meta.
</t>
  </si>
  <si>
    <t>Las causas de la variación de la variable dos programada con relación a la variable 2 alcanzada son derivadas de que el Hospital ha podido fortalecer algunos servicios para la realización de un mayor número de procedimientos terapéuticos ambulatorios.</t>
  </si>
  <si>
    <t>Se metieron proyectos de inversión con la finalidad de poder cambiar los equipos médicos que ya alcanzaron su vida útil.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</si>
</sst>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1"/>
      <color theme="1"/>
      <name val="Calibri"/>
      <family val="2"/>
      <scheme val="minor"/>
    </font>
    <font>
      <b/>
      <sz val="14"/>
      <name val="Arial"/>
      <family val="2"/>
    </font>
    <font>
      <b/>
      <sz val="11"/>
      <name val="Arial"/>
      <family val="2"/>
    </font>
    <font>
      <b/>
      <sz val="18"/>
      <name val="Arial"/>
      <family val="2"/>
    </font>
    <font>
      <b/>
      <sz val="16"/>
      <name val="Arial"/>
      <family val="2"/>
    </font>
    <font>
      <b/>
      <sz val="10"/>
      <name val="Arial"/>
      <family val="2"/>
    </font>
    <font>
      <sz val="10"/>
      <name val="Arial"/>
      <family val="2"/>
    </font>
    <font>
      <b/>
      <sz val="22"/>
      <color theme="1"/>
      <name val="Calibri"/>
      <family val="2"/>
      <scheme val="minor"/>
    </font>
    <font>
      <b/>
      <sz val="24"/>
      <color theme="1"/>
      <name val="Calibri"/>
      <family val="2"/>
      <scheme val="minor"/>
    </font>
    <font>
      <sz val="16"/>
      <name val="Arial"/>
      <family val="2"/>
    </font>
    <font>
      <sz val="24"/>
      <color theme="1"/>
      <name val="Calibri"/>
      <family val="2"/>
      <scheme val="minor"/>
    </font>
    <font>
      <b/>
      <sz val="26"/>
      <color theme="1"/>
      <name val="Calibri"/>
      <family val="2"/>
      <scheme val="minor"/>
    </font>
    <font>
      <b/>
      <sz val="22"/>
      <name val="Arial"/>
      <family val="2"/>
    </font>
    <font>
      <sz val="22"/>
      <color theme="1"/>
      <name val="Calibri"/>
      <family val="2"/>
      <scheme val="minor"/>
    </font>
    <font>
      <b/>
      <sz val="26"/>
      <name val="Arial"/>
      <family val="2"/>
    </font>
    <font>
      <b/>
      <i/>
      <sz val="26"/>
      <color theme="1"/>
      <name val="Calibri"/>
      <family val="2"/>
      <scheme val="minor"/>
    </font>
    <font>
      <b/>
      <sz val="26"/>
      <color theme="1"/>
      <name val="Arial"/>
      <family val="2"/>
    </font>
    <font>
      <sz val="36"/>
      <color theme="1"/>
      <name val="Calibri"/>
      <family val="2"/>
      <scheme val="minor"/>
    </font>
    <font>
      <sz val="48"/>
      <color theme="1"/>
      <name val="Calibri"/>
      <family val="2"/>
      <scheme val="minor"/>
    </font>
    <font>
      <b/>
      <sz val="28"/>
      <name val="Arial"/>
      <family val="2"/>
    </font>
    <font>
      <sz val="18"/>
      <name val="Arial"/>
      <family val="2"/>
    </font>
    <font>
      <sz val="18"/>
      <color theme="1"/>
      <name val="Calibri"/>
      <family val="2"/>
      <scheme val="minor"/>
    </font>
    <font>
      <b/>
      <sz val="24"/>
      <color indexed="81"/>
      <name val="Tahoma"/>
      <family val="2"/>
    </font>
    <font>
      <sz val="9"/>
      <color indexed="81"/>
      <name val="Tahoma"/>
      <family val="2"/>
    </font>
    <font>
      <b/>
      <sz val="20"/>
      <color indexed="81"/>
      <name val="Tahoma"/>
      <family val="2"/>
    </font>
    <font>
      <b/>
      <u/>
      <sz val="22"/>
      <name val="Arial"/>
      <family val="2"/>
    </font>
    <font>
      <sz val="20"/>
      <color indexed="81"/>
      <name val="Tahoma"/>
      <family val="2"/>
    </font>
    <font>
      <b/>
      <sz val="22"/>
      <color indexed="81"/>
      <name val="Tahoma"/>
      <family val="2"/>
    </font>
    <font>
      <b/>
      <sz val="36"/>
      <color theme="0"/>
      <name val="Arial"/>
      <family val="2"/>
    </font>
    <font>
      <b/>
      <sz val="36"/>
      <color theme="0"/>
      <name val="Calibri"/>
      <family val="2"/>
      <scheme val="minor"/>
    </font>
    <font>
      <b/>
      <sz val="26"/>
      <color theme="0"/>
      <name val="Arial"/>
      <family val="2"/>
    </font>
    <font>
      <b/>
      <sz val="26"/>
      <color theme="0"/>
      <name val="Calibri"/>
      <family val="2"/>
      <scheme val="minor"/>
    </font>
    <font>
      <b/>
      <sz val="36"/>
      <name val="Calibri"/>
      <family val="2"/>
      <scheme val="minor"/>
    </font>
    <font>
      <b/>
      <sz val="28"/>
      <color theme="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00FFFF"/>
        <bgColor indexed="64"/>
      </patternFill>
    </fill>
    <fill>
      <patternFill patternType="solid">
        <fgColor rgb="FFFFFF00"/>
        <bgColor indexed="64"/>
      </patternFill>
    </fill>
    <fill>
      <patternFill patternType="solid">
        <fgColor rgb="FFC0000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rgb="FFFFC000"/>
        <bgColor indexed="64"/>
      </patternFill>
    </fill>
  </fills>
  <borders count="35">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auto="1"/>
      </left>
      <right style="thin">
        <color auto="1"/>
      </right>
      <top style="thin">
        <color auto="1"/>
      </top>
      <bottom style="medium">
        <color indexed="64"/>
      </bottom>
      <diagonal/>
    </border>
  </borders>
  <cellStyleXfs count="2">
    <xf numFmtId="0" fontId="0" fillId="0" borderId="0"/>
    <xf numFmtId="0" fontId="6" fillId="0" borderId="0"/>
  </cellStyleXfs>
  <cellXfs count="168">
    <xf numFmtId="0" fontId="0" fillId="0" borderId="0" xfId="0"/>
    <xf numFmtId="0" fontId="1" fillId="2" borderId="0" xfId="0" applyFont="1" applyFill="1"/>
    <xf numFmtId="0" fontId="2" fillId="2" borderId="0" xfId="0" applyFont="1" applyFill="1"/>
    <xf numFmtId="0" fontId="0" fillId="2" borderId="0" xfId="0" applyFill="1"/>
    <xf numFmtId="0" fontId="4" fillId="2" borderId="0" xfId="0" applyFont="1" applyFill="1"/>
    <xf numFmtId="0" fontId="5" fillId="2" borderId="0" xfId="0" applyFont="1" applyFill="1"/>
    <xf numFmtId="0" fontId="1" fillId="2" borderId="1" xfId="0" applyFont="1" applyFill="1" applyBorder="1" applyAlignment="1" applyProtection="1">
      <alignment horizontal="left"/>
      <protection locked="0"/>
    </xf>
    <xf numFmtId="0" fontId="5" fillId="2" borderId="2" xfId="0" applyFont="1" applyFill="1" applyBorder="1"/>
    <xf numFmtId="0" fontId="6" fillId="2" borderId="0" xfId="1" applyFill="1"/>
    <xf numFmtId="0" fontId="1" fillId="2" borderId="0" xfId="1" applyFont="1" applyFill="1"/>
    <xf numFmtId="0" fontId="1" fillId="0" borderId="12" xfId="0" applyFont="1" applyBorder="1" applyAlignment="1">
      <alignment vertical="center"/>
    </xf>
    <xf numFmtId="0" fontId="1" fillId="0" borderId="14" xfId="0" applyFont="1" applyBorder="1" applyAlignment="1">
      <alignment vertical="center"/>
    </xf>
    <xf numFmtId="0" fontId="8" fillId="0" borderId="0" xfId="0" applyFont="1"/>
    <xf numFmtId="0" fontId="9" fillId="0" borderId="0" xfId="1" applyFont="1" applyAlignment="1">
      <alignment horizontal="center" vertical="center"/>
    </xf>
    <xf numFmtId="49" fontId="7" fillId="0" borderId="7" xfId="0" applyNumberFormat="1" applyFont="1" applyBorder="1" applyAlignment="1" applyProtection="1">
      <alignment horizontal="left" vertical="top" wrapText="1"/>
      <protection locked="0"/>
    </xf>
    <xf numFmtId="49" fontId="7" fillId="0" borderId="5" xfId="0" applyNumberFormat="1" applyFont="1" applyBorder="1" applyAlignment="1" applyProtection="1">
      <alignment horizontal="left" vertical="top" wrapText="1"/>
      <protection locked="0"/>
    </xf>
    <xf numFmtId="0" fontId="19" fillId="0" borderId="9" xfId="0" applyFont="1" applyBorder="1" applyAlignment="1">
      <alignment horizontal="center" vertical="center"/>
    </xf>
    <xf numFmtId="0" fontId="20" fillId="2" borderId="0" xfId="1" applyFont="1" applyFill="1"/>
    <xf numFmtId="0" fontId="3" fillId="2" borderId="0" xfId="1" applyFont="1" applyFill="1"/>
    <xf numFmtId="0" fontId="3" fillId="2" borderId="0" xfId="0" applyFont="1" applyFill="1"/>
    <xf numFmtId="0" fontId="21" fillId="2" borderId="0" xfId="0" applyFont="1" applyFill="1"/>
    <xf numFmtId="0" fontId="21" fillId="0" borderId="0" xfId="0" applyFont="1"/>
    <xf numFmtId="0" fontId="0" fillId="5" borderId="0" xfId="0" applyFill="1"/>
    <xf numFmtId="0" fontId="25" fillId="2" borderId="0" xfId="0" applyFont="1" applyFill="1" applyProtection="1">
      <protection locked="0"/>
    </xf>
    <xf numFmtId="0" fontId="12" fillId="2" borderId="0" xfId="0" applyFont="1" applyFill="1"/>
    <xf numFmtId="0" fontId="31" fillId="6" borderId="6" xfId="0" applyFont="1" applyFill="1" applyBorder="1" applyAlignment="1">
      <alignment horizontal="center"/>
    </xf>
    <xf numFmtId="49" fontId="31" fillId="6" borderId="6" xfId="0" applyNumberFormat="1" applyFont="1" applyFill="1" applyBorder="1" applyAlignment="1">
      <alignment horizontal="center" vertical="center"/>
    </xf>
    <xf numFmtId="0" fontId="3" fillId="0" borderId="0" xfId="0" applyFont="1" applyAlignment="1">
      <alignment horizontal="left" vertical="center" wrapText="1"/>
    </xf>
    <xf numFmtId="0" fontId="0" fillId="2" borderId="30" xfId="0" applyFill="1" applyBorder="1"/>
    <xf numFmtId="0" fontId="0" fillId="2" borderId="23" xfId="0" applyFill="1" applyBorder="1"/>
    <xf numFmtId="0" fontId="11" fillId="2" borderId="0" xfId="0" applyFont="1" applyFill="1" applyAlignment="1">
      <alignment horizontal="center" vertical="center" wrapText="1"/>
    </xf>
    <xf numFmtId="0" fontId="11" fillId="2" borderId="0" xfId="0" applyFont="1" applyFill="1" applyAlignment="1">
      <alignment horizontal="center" vertical="center"/>
    </xf>
    <xf numFmtId="0" fontId="0" fillId="4" borderId="31" xfId="0" applyFill="1" applyBorder="1"/>
    <xf numFmtId="0" fontId="0" fillId="4" borderId="32" xfId="0" applyFill="1" applyBorder="1"/>
    <xf numFmtId="0" fontId="14" fillId="0" borderId="0" xfId="0" applyFont="1" applyAlignment="1">
      <alignment horizontal="left" vertical="center" wrapText="1"/>
    </xf>
    <xf numFmtId="164" fontId="11" fillId="0" borderId="0" xfId="0" applyNumberFormat="1" applyFont="1" applyAlignment="1">
      <alignment horizontal="center" vertical="center" wrapText="1"/>
    </xf>
    <xf numFmtId="3" fontId="15" fillId="0" borderId="0" xfId="0" applyNumberFormat="1" applyFont="1" applyAlignment="1" applyProtection="1">
      <alignment horizontal="center" vertical="center" wrapText="1"/>
      <protection locked="0"/>
    </xf>
    <xf numFmtId="0" fontId="11" fillId="7" borderId="2" xfId="0" applyFont="1" applyFill="1" applyBorder="1" applyAlignment="1">
      <alignment horizontal="center" vertical="center" wrapText="1"/>
    </xf>
    <xf numFmtId="0" fontId="11" fillId="7" borderId="2" xfId="0" applyFont="1" applyFill="1" applyBorder="1" applyAlignment="1">
      <alignment horizontal="center" vertical="center"/>
    </xf>
    <xf numFmtId="0" fontId="11" fillId="2" borderId="0" xfId="0" applyFont="1" applyFill="1" applyAlignment="1">
      <alignment horizontal="center" vertical="center"/>
    </xf>
    <xf numFmtId="49" fontId="7" fillId="0" borderId="27" xfId="0" applyNumberFormat="1" applyFont="1" applyBorder="1" applyAlignment="1" applyProtection="1">
      <alignment horizontal="left" vertical="center" wrapText="1"/>
      <protection locked="0"/>
    </xf>
    <xf numFmtId="49" fontId="7" fillId="0" borderId="28" xfId="0" applyNumberFormat="1" applyFont="1" applyBorder="1" applyAlignment="1" applyProtection="1">
      <alignment horizontal="left" vertical="center" wrapText="1"/>
      <protection locked="0"/>
    </xf>
    <xf numFmtId="49" fontId="7" fillId="0" borderId="29" xfId="0" applyNumberFormat="1" applyFont="1" applyBorder="1" applyAlignment="1" applyProtection="1">
      <alignment horizontal="left" vertical="center" wrapText="1"/>
      <protection locked="0"/>
    </xf>
    <xf numFmtId="0" fontId="9" fillId="10" borderId="3" xfId="1" applyFont="1" applyFill="1" applyBorder="1" applyAlignment="1">
      <alignment horizontal="center" vertical="center"/>
    </xf>
    <xf numFmtId="0" fontId="9" fillId="10" borderId="11" xfId="1" applyFont="1" applyFill="1" applyBorder="1" applyAlignment="1">
      <alignment horizontal="center" vertical="center"/>
    </xf>
    <xf numFmtId="0" fontId="16" fillId="10" borderId="6" xfId="0" applyFont="1" applyFill="1" applyBorder="1" applyAlignment="1">
      <alignment horizontal="left" vertical="center" wrapText="1"/>
    </xf>
    <xf numFmtId="3" fontId="11" fillId="10" borderId="6" xfId="0" applyNumberFormat="1" applyFont="1" applyFill="1" applyBorder="1" applyAlignment="1" applyProtection="1">
      <alignment horizontal="center" vertical="center" wrapText="1"/>
      <protection locked="0"/>
    </xf>
    <xf numFmtId="3" fontId="11" fillId="10" borderId="3" xfId="0" applyNumberFormat="1" applyFont="1" applyFill="1" applyBorder="1" applyAlignment="1" applyProtection="1">
      <alignment horizontal="center" vertical="center" wrapText="1"/>
      <protection locked="0"/>
    </xf>
    <xf numFmtId="3" fontId="11" fillId="10" borderId="11" xfId="0" applyNumberFormat="1" applyFont="1" applyFill="1" applyBorder="1" applyAlignment="1" applyProtection="1">
      <alignment horizontal="center" vertical="center" wrapText="1"/>
      <protection locked="0"/>
    </xf>
    <xf numFmtId="164" fontId="11" fillId="0" borderId="6" xfId="0" applyNumberFormat="1" applyFont="1" applyBorder="1" applyAlignment="1">
      <alignment horizontal="center" vertical="center" wrapText="1"/>
    </xf>
    <xf numFmtId="49" fontId="31" fillId="8" borderId="15" xfId="0" applyNumberFormat="1" applyFont="1" applyFill="1" applyBorder="1" applyAlignment="1">
      <alignment horizontal="left" vertical="top" wrapText="1"/>
    </xf>
    <xf numFmtId="49" fontId="31" fillId="8" borderId="16" xfId="0" applyNumberFormat="1" applyFont="1" applyFill="1" applyBorder="1" applyAlignment="1">
      <alignment horizontal="left" vertical="top" wrapText="1"/>
    </xf>
    <xf numFmtId="49" fontId="31" fillId="8" borderId="26" xfId="0" applyNumberFormat="1" applyFont="1" applyFill="1" applyBorder="1" applyAlignment="1">
      <alignment horizontal="left" vertical="top" wrapText="1"/>
    </xf>
    <xf numFmtId="0" fontId="8" fillId="7" borderId="15" xfId="0" applyFont="1" applyFill="1" applyBorder="1" applyAlignment="1" applyProtection="1">
      <alignment horizontal="left" vertical="center" wrapText="1"/>
      <protection locked="0"/>
    </xf>
    <xf numFmtId="0" fontId="8" fillId="7" borderId="16" xfId="0" applyFont="1" applyFill="1" applyBorder="1" applyAlignment="1" applyProtection="1">
      <alignment horizontal="left" vertical="center" wrapText="1"/>
      <protection locked="0"/>
    </xf>
    <xf numFmtId="0" fontId="8" fillId="7" borderId="26" xfId="0" applyFont="1" applyFill="1" applyBorder="1" applyAlignment="1" applyProtection="1">
      <alignment horizontal="left" vertical="center" wrapText="1"/>
      <protection locked="0"/>
    </xf>
    <xf numFmtId="0" fontId="9" fillId="0" borderId="6" xfId="1" applyFont="1" applyBorder="1" applyAlignment="1">
      <alignment horizontal="center" vertical="center"/>
    </xf>
    <xf numFmtId="0" fontId="16" fillId="0" borderId="6" xfId="0" applyFont="1" applyBorder="1" applyAlignment="1">
      <alignment horizontal="left" vertical="center" wrapText="1"/>
    </xf>
    <xf numFmtId="49" fontId="33" fillId="8" borderId="15" xfId="0" applyNumberFormat="1" applyFont="1" applyFill="1" applyBorder="1" applyAlignment="1">
      <alignment horizontal="left" vertical="top" wrapText="1"/>
    </xf>
    <xf numFmtId="49" fontId="33" fillId="8" borderId="16" xfId="0" applyNumberFormat="1" applyFont="1" applyFill="1" applyBorder="1" applyAlignment="1">
      <alignment horizontal="left" vertical="top" wrapText="1"/>
    </xf>
    <xf numFmtId="49" fontId="33" fillId="8" borderId="26" xfId="0" applyNumberFormat="1" applyFont="1" applyFill="1" applyBorder="1" applyAlignment="1">
      <alignment horizontal="left" vertical="top" wrapText="1"/>
    </xf>
    <xf numFmtId="49" fontId="31" fillId="6" borderId="6" xfId="0" applyNumberFormat="1" applyFont="1" applyFill="1" applyBorder="1" applyAlignment="1">
      <alignment horizontal="center" vertical="center"/>
    </xf>
    <xf numFmtId="3" fontId="11" fillId="0" borderId="6" xfId="0" applyNumberFormat="1" applyFont="1" applyBorder="1" applyAlignment="1" applyProtection="1">
      <alignment horizontal="center" vertical="center" wrapText="1"/>
      <protection locked="0"/>
    </xf>
    <xf numFmtId="0" fontId="11" fillId="2" borderId="0" xfId="0" applyFont="1" applyFill="1" applyAlignment="1" applyProtection="1">
      <alignment horizontal="center" vertical="center"/>
      <protection locked="0"/>
    </xf>
    <xf numFmtId="0" fontId="32" fillId="4" borderId="1" xfId="0" applyFont="1" applyFill="1" applyBorder="1" applyAlignment="1">
      <alignment horizontal="center" vertical="center" wrapText="1"/>
    </xf>
    <xf numFmtId="0" fontId="32" fillId="4" borderId="1" xfId="0" applyFont="1" applyFill="1" applyBorder="1" applyAlignment="1">
      <alignment horizontal="center" vertical="center"/>
    </xf>
    <xf numFmtId="164" fontId="11" fillId="0" borderId="3" xfId="0" applyNumberFormat="1" applyFont="1" applyBorder="1" applyAlignment="1">
      <alignment horizontal="center" vertical="center" wrapText="1"/>
    </xf>
    <xf numFmtId="164" fontId="11" fillId="0" borderId="8" xfId="0" applyNumberFormat="1" applyFont="1" applyBorder="1" applyAlignment="1">
      <alignment horizontal="center" vertical="center" wrapText="1"/>
    </xf>
    <xf numFmtId="164" fontId="11" fillId="0" borderId="11" xfId="0" applyNumberFormat="1" applyFont="1" applyBorder="1" applyAlignment="1">
      <alignment horizontal="center" vertical="center" wrapText="1"/>
    </xf>
    <xf numFmtId="164" fontId="11" fillId="0" borderId="4"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164" fontId="11" fillId="0" borderId="9" xfId="0" applyNumberFormat="1" applyFont="1" applyBorder="1" applyAlignment="1">
      <alignment horizontal="center" vertical="center" wrapText="1"/>
    </xf>
    <xf numFmtId="164" fontId="11" fillId="0" borderId="10" xfId="0" applyNumberFormat="1" applyFont="1" applyBorder="1" applyAlignment="1">
      <alignment horizontal="center" vertical="center" wrapText="1"/>
    </xf>
    <xf numFmtId="164" fontId="11" fillId="0" borderId="12" xfId="0" applyNumberFormat="1" applyFont="1" applyBorder="1" applyAlignment="1">
      <alignment horizontal="center" vertical="center" wrapText="1"/>
    </xf>
    <xf numFmtId="164" fontId="11" fillId="0" borderId="13" xfId="0" applyNumberFormat="1" applyFont="1" applyBorder="1" applyAlignment="1">
      <alignment horizontal="center" vertical="center" wrapText="1"/>
    </xf>
    <xf numFmtId="0" fontId="8" fillId="0" borderId="15" xfId="0" applyFont="1" applyBorder="1" applyAlignment="1" applyProtection="1">
      <alignment horizontal="left" vertical="center" wrapText="1"/>
      <protection locked="0"/>
    </xf>
    <xf numFmtId="0" fontId="8" fillId="0" borderId="16"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0" fontId="4" fillId="0" borderId="3"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1" xfId="1" applyFont="1" applyBorder="1" applyAlignment="1">
      <alignment horizontal="center" vertical="center" wrapText="1"/>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1" xfId="0" applyFont="1" applyBorder="1" applyAlignment="1">
      <alignment horizontal="center"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0" fillId="6" borderId="17" xfId="0" applyFont="1" applyFill="1" applyBorder="1" applyAlignment="1">
      <alignment horizontal="center" wrapText="1"/>
    </xf>
    <xf numFmtId="0" fontId="30" fillId="6" borderId="22" xfId="0" applyFont="1" applyFill="1" applyBorder="1" applyAlignment="1">
      <alignment horizontal="center"/>
    </xf>
    <xf numFmtId="0" fontId="30" fillId="6" borderId="24" xfId="0" applyFont="1" applyFill="1" applyBorder="1" applyAlignment="1">
      <alignment horizontal="center"/>
    </xf>
    <xf numFmtId="0" fontId="3" fillId="7" borderId="0" xfId="0" applyFont="1" applyFill="1" applyAlignment="1">
      <alignment horizontal="left" vertical="center" wrapText="1"/>
    </xf>
    <xf numFmtId="0" fontId="11" fillId="2" borderId="0" xfId="0" applyFont="1" applyFill="1" applyAlignment="1">
      <alignment horizontal="center"/>
    </xf>
    <xf numFmtId="0" fontId="10" fillId="2" borderId="0" xfId="0" applyFont="1" applyFill="1" applyAlignment="1" applyProtection="1">
      <alignment horizontal="center"/>
      <protection locked="0"/>
    </xf>
    <xf numFmtId="0" fontId="28" fillId="6" borderId="18"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10" xfId="0" applyFont="1" applyFill="1" applyBorder="1" applyAlignment="1">
      <alignment horizontal="center" vertical="center" wrapText="1"/>
    </xf>
    <xf numFmtId="0" fontId="28" fillId="6" borderId="12"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31" fillId="6" borderId="20" xfId="0" applyFont="1" applyFill="1" applyBorder="1" applyAlignment="1">
      <alignment horizontal="center"/>
    </xf>
    <xf numFmtId="0" fontId="29" fillId="6" borderId="18"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21"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0" xfId="0" applyFont="1" applyFill="1" applyAlignment="1">
      <alignment horizontal="center" vertical="center"/>
    </xf>
    <xf numFmtId="0" fontId="29" fillId="6" borderId="23" xfId="0" applyFont="1" applyFill="1" applyBorder="1" applyAlignment="1">
      <alignment horizontal="center" vertical="center"/>
    </xf>
    <xf numFmtId="0" fontId="29" fillId="6" borderId="12" xfId="0" applyFont="1" applyFill="1" applyBorder="1" applyAlignment="1">
      <alignment horizontal="center" vertical="center"/>
    </xf>
    <xf numFmtId="0" fontId="29" fillId="6" borderId="14" xfId="0" applyFont="1" applyFill="1" applyBorder="1" applyAlignment="1">
      <alignment horizontal="center" vertical="center"/>
    </xf>
    <xf numFmtId="0" fontId="29" fillId="6" borderId="25" xfId="0" applyFont="1" applyFill="1" applyBorder="1" applyAlignment="1">
      <alignment horizontal="center" vertical="center"/>
    </xf>
    <xf numFmtId="0" fontId="31" fillId="6" borderId="6" xfId="0" applyFont="1" applyFill="1" applyBorder="1" applyAlignment="1">
      <alignment horizontal="center"/>
    </xf>
    <xf numFmtId="0" fontId="9" fillId="0" borderId="3" xfId="1" applyFont="1" applyBorder="1" applyAlignment="1">
      <alignment horizontal="center" vertical="center"/>
    </xf>
    <xf numFmtId="0" fontId="9" fillId="0" borderId="11" xfId="1" applyFont="1" applyBorder="1" applyAlignment="1">
      <alignment horizontal="center" vertical="center"/>
    </xf>
    <xf numFmtId="3" fontId="11" fillId="5" borderId="6" xfId="0" applyNumberFormat="1" applyFont="1" applyFill="1" applyBorder="1" applyAlignment="1" applyProtection="1">
      <alignment horizontal="center" vertical="center" wrapText="1"/>
      <protection locked="0"/>
    </xf>
    <xf numFmtId="0" fontId="14" fillId="5" borderId="6" xfId="0" applyFont="1" applyFill="1" applyBorder="1" applyAlignment="1">
      <alignment horizontal="center" vertical="center" wrapText="1"/>
    </xf>
    <xf numFmtId="0" fontId="9" fillId="5" borderId="6" xfId="1" applyFont="1" applyFill="1" applyBorder="1" applyAlignment="1">
      <alignment horizontal="center" vertical="center"/>
    </xf>
    <xf numFmtId="0" fontId="12" fillId="2" borderId="0" xfId="0" applyFont="1" applyFill="1" applyAlignment="1">
      <alignment horizontal="center"/>
    </xf>
    <xf numFmtId="0" fontId="25" fillId="2" borderId="0" xfId="0" applyFont="1" applyFill="1" applyAlignment="1" applyProtection="1">
      <alignment horizontal="center"/>
      <protection locked="0"/>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5" xfId="0" applyFont="1" applyFill="1" applyBorder="1" applyAlignment="1">
      <alignment horizontal="left" vertical="center" wrapText="1"/>
    </xf>
    <xf numFmtId="3" fontId="11" fillId="0" borderId="3" xfId="0" applyNumberFormat="1" applyFont="1" applyBorder="1" applyAlignment="1" applyProtection="1">
      <alignment horizontal="center" vertical="center" wrapText="1"/>
      <protection locked="0"/>
    </xf>
    <xf numFmtId="3" fontId="11" fillId="0" borderId="11" xfId="0" applyNumberFormat="1" applyFont="1" applyBorder="1" applyAlignment="1" applyProtection="1">
      <alignment horizontal="center" vertical="center" wrapText="1"/>
      <protection locked="0"/>
    </xf>
    <xf numFmtId="0" fontId="7" fillId="0" borderId="0" xfId="0" applyFont="1" applyAlignment="1">
      <alignment horizontal="center"/>
    </xf>
    <xf numFmtId="0" fontId="16" fillId="0" borderId="3" xfId="0" applyFont="1" applyBorder="1" applyAlignment="1">
      <alignment horizontal="left" vertical="center" wrapText="1"/>
    </xf>
    <xf numFmtId="0" fontId="16" fillId="0" borderId="11" xfId="0" applyFont="1" applyBorder="1" applyAlignment="1">
      <alignment horizontal="left" vertical="center" wrapText="1"/>
    </xf>
    <xf numFmtId="14" fontId="17" fillId="2" borderId="0" xfId="0" applyNumberFormat="1" applyFont="1" applyFill="1" applyAlignment="1">
      <alignment horizontal="center"/>
    </xf>
    <xf numFmtId="0" fontId="17" fillId="2" borderId="0" xfId="0" applyFont="1" applyFill="1" applyAlignment="1">
      <alignment horizontal="center"/>
    </xf>
    <xf numFmtId="0" fontId="17" fillId="2" borderId="14" xfId="0" applyFont="1" applyFill="1" applyBorder="1" applyAlignment="1">
      <alignment horizontal="center"/>
    </xf>
    <xf numFmtId="14" fontId="18" fillId="2" borderId="0" xfId="0" applyNumberFormat="1" applyFont="1" applyFill="1" applyAlignment="1">
      <alignment horizontal="center"/>
    </xf>
    <xf numFmtId="0" fontId="0" fillId="2" borderId="0" xfId="0" applyFill="1" applyAlignment="1">
      <alignment horizontal="center"/>
    </xf>
    <xf numFmtId="0" fontId="0" fillId="2" borderId="14" xfId="0" applyFill="1" applyBorder="1" applyAlignment="1">
      <alignment horizontal="center"/>
    </xf>
    <xf numFmtId="0" fontId="12" fillId="2" borderId="1" xfId="0" applyFont="1" applyFill="1" applyBorder="1" applyProtection="1">
      <protection locked="0"/>
    </xf>
    <xf numFmtId="0" fontId="13" fillId="2" borderId="1" xfId="0" applyFont="1" applyFill="1" applyBorder="1" applyProtection="1">
      <protection locked="0"/>
    </xf>
    <xf numFmtId="0" fontId="3" fillId="3" borderId="0" xfId="0" applyFont="1" applyFill="1" applyAlignment="1">
      <alignment horizontal="left" vertical="center" wrapText="1"/>
    </xf>
    <xf numFmtId="0" fontId="3" fillId="3" borderId="10" xfId="0" applyFont="1" applyFill="1" applyBorder="1" applyAlignment="1">
      <alignment horizontal="left" vertical="center" wrapText="1"/>
    </xf>
    <xf numFmtId="0" fontId="14" fillId="0" borderId="6" xfId="0" applyFont="1" applyBorder="1" applyAlignment="1">
      <alignment horizontal="center" vertical="center" wrapText="1"/>
    </xf>
    <xf numFmtId="0" fontId="19" fillId="9" borderId="4" xfId="0" applyFont="1" applyFill="1" applyBorder="1" applyAlignment="1">
      <alignment horizontal="center" vertical="center"/>
    </xf>
    <xf numFmtId="0" fontId="19" fillId="9" borderId="9" xfId="0" applyFont="1" applyFill="1" applyBorder="1" applyAlignment="1">
      <alignment horizontal="center" vertical="center"/>
    </xf>
    <xf numFmtId="0" fontId="19" fillId="9" borderId="12" xfId="0" applyFont="1" applyFill="1" applyBorder="1" applyAlignment="1">
      <alignment horizontal="center" vertical="center"/>
    </xf>
    <xf numFmtId="3" fontId="11" fillId="4" borderId="6" xfId="0" applyNumberFormat="1" applyFont="1" applyFill="1" applyBorder="1" applyAlignment="1">
      <alignment horizontal="center" vertical="center" wrapText="1"/>
    </xf>
    <xf numFmtId="3" fontId="11" fillId="4" borderId="6" xfId="0" applyNumberFormat="1" applyFont="1" applyFill="1" applyBorder="1" applyAlignment="1" applyProtection="1">
      <alignment horizontal="center" vertical="center" wrapText="1"/>
      <protection locked="0"/>
    </xf>
    <xf numFmtId="0" fontId="14" fillId="0" borderId="3" xfId="0" applyFont="1" applyBorder="1" applyAlignment="1">
      <alignment horizontal="left" vertical="center" wrapText="1"/>
    </xf>
    <xf numFmtId="0" fontId="14" fillId="0" borderId="11" xfId="0" applyFont="1" applyBorder="1" applyAlignment="1">
      <alignment horizontal="left" vertical="center" wrapText="1"/>
    </xf>
    <xf numFmtId="0" fontId="14" fillId="0" borderId="6" xfId="0" applyFont="1" applyBorder="1" applyAlignment="1">
      <alignment horizontal="left" vertical="center" wrapText="1"/>
    </xf>
    <xf numFmtId="164" fontId="11" fillId="0" borderId="34" xfId="0" applyNumberFormat="1" applyFont="1" applyBorder="1" applyAlignment="1">
      <alignment horizontal="center" vertical="center" wrapText="1"/>
    </xf>
    <xf numFmtId="3" fontId="11" fillId="10" borderId="34" xfId="0" applyNumberFormat="1" applyFont="1" applyFill="1" applyBorder="1" applyAlignment="1" applyProtection="1">
      <alignment horizontal="center" vertical="center" wrapText="1"/>
      <protection locked="0"/>
    </xf>
    <xf numFmtId="0" fontId="14" fillId="10" borderId="6" xfId="0" applyFont="1" applyFill="1" applyBorder="1" applyAlignment="1">
      <alignment horizontal="center" vertical="center" wrapText="1"/>
    </xf>
    <xf numFmtId="0" fontId="14" fillId="10" borderId="34" xfId="0" applyFont="1" applyFill="1" applyBorder="1" applyAlignment="1">
      <alignment horizontal="center" vertical="center" wrapText="1"/>
    </xf>
    <xf numFmtId="0" fontId="19" fillId="5" borderId="33" xfId="0" applyFont="1" applyFill="1" applyBorder="1" applyAlignment="1">
      <alignment horizontal="center" vertical="center"/>
    </xf>
    <xf numFmtId="0" fontId="19" fillId="5" borderId="30" xfId="0" applyFont="1" applyFill="1" applyBorder="1" applyAlignment="1">
      <alignment horizontal="center" vertical="center"/>
    </xf>
    <xf numFmtId="0" fontId="19" fillId="5" borderId="31" xfId="0" applyFont="1" applyFill="1" applyBorder="1" applyAlignment="1">
      <alignment horizontal="center" vertical="center"/>
    </xf>
    <xf numFmtId="3" fontId="11" fillId="5" borderId="6" xfId="0" applyNumberFormat="1" applyFont="1" applyFill="1" applyBorder="1" applyAlignment="1">
      <alignment horizontal="center" vertical="center" wrapText="1"/>
    </xf>
    <xf numFmtId="0" fontId="9" fillId="10" borderId="6" xfId="1" applyFont="1" applyFill="1" applyBorder="1" applyAlignment="1">
      <alignment horizontal="center" vertical="center"/>
    </xf>
    <xf numFmtId="0" fontId="9" fillId="10" borderId="34" xfId="1" applyFont="1" applyFill="1" applyBorder="1" applyAlignment="1">
      <alignment horizontal="center" vertical="center"/>
    </xf>
    <xf numFmtId="164" fontId="11" fillId="0" borderId="7" xfId="0" applyNumberFormat="1" applyFont="1" applyBorder="1" applyAlignment="1">
      <alignment horizontal="center" vertical="center" wrapText="1"/>
    </xf>
    <xf numFmtId="164" fontId="11" fillId="0" borderId="0" xfId="0" applyNumberFormat="1" applyFont="1" applyAlignment="1">
      <alignment horizontal="center" vertical="center" wrapText="1"/>
    </xf>
    <xf numFmtId="164" fontId="11" fillId="0" borderId="14" xfId="0" applyNumberFormat="1" applyFont="1" applyBorder="1" applyAlignment="1">
      <alignment horizontal="center" vertical="center" wrapText="1"/>
    </xf>
    <xf numFmtId="3" fontId="11" fillId="0" borderId="7" xfId="0" applyNumberFormat="1" applyFont="1" applyBorder="1" applyAlignment="1" applyProtection="1">
      <alignment horizontal="center" vertical="center" wrapText="1"/>
      <protection locked="0"/>
    </xf>
    <xf numFmtId="3" fontId="11" fillId="0" borderId="0" xfId="0" applyNumberFormat="1" applyFont="1" applyAlignment="1" applyProtection="1">
      <alignment horizontal="center" vertical="center" wrapText="1"/>
      <protection locked="0"/>
    </xf>
    <xf numFmtId="3" fontId="11" fillId="0" borderId="14" xfId="0" applyNumberFormat="1" applyFont="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14" fillId="0" borderId="0" xfId="0" applyFont="1" applyAlignment="1">
      <alignment horizontal="center" vertical="center" wrapText="1"/>
    </xf>
    <xf numFmtId="0" fontId="14" fillId="0" borderId="14" xfId="0" applyFont="1" applyBorder="1" applyAlignment="1">
      <alignment horizontal="center" vertical="center" wrapText="1"/>
    </xf>
    <xf numFmtId="0" fontId="9" fillId="0" borderId="7" xfId="1" applyFont="1" applyBorder="1" applyAlignment="1">
      <alignment horizontal="center" vertical="center"/>
    </xf>
    <xf numFmtId="0" fontId="9" fillId="0" borderId="0" xfId="1" applyFont="1" applyAlignment="1">
      <alignment horizontal="center" vertical="center"/>
    </xf>
    <xf numFmtId="0" fontId="9" fillId="0" borderId="14" xfId="1" applyFont="1" applyBorder="1" applyAlignment="1">
      <alignment horizontal="center" vertical="center"/>
    </xf>
    <xf numFmtId="0" fontId="19" fillId="9" borderId="7" xfId="0" applyFont="1" applyFill="1" applyBorder="1" applyAlignment="1">
      <alignment horizontal="center" vertical="center"/>
    </xf>
    <xf numFmtId="0" fontId="19" fillId="9" borderId="0" xfId="0" applyFont="1" applyFill="1" applyAlignment="1">
      <alignment horizontal="center" vertical="center"/>
    </xf>
  </cellXfs>
  <cellStyles count="2">
    <cellStyle name="Normal" xfId="0" builtinId="0"/>
    <cellStyle name="Normal 2" xfId="1"/>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881063</xdr:colOff>
      <xdr:row>1</xdr:row>
      <xdr:rowOff>47625</xdr:rowOff>
    </xdr:from>
    <xdr:to>
      <xdr:col>18</xdr:col>
      <xdr:colOff>2056102</xdr:colOff>
      <xdr:row>9</xdr:row>
      <xdr:rowOff>99826</xdr:rowOff>
    </xdr:to>
    <xdr:pic>
      <xdr:nvPicPr>
        <xdr:cNvPr id="2" name="Imagen 1">
          <a:extLst>
            <a:ext uri="{FF2B5EF4-FFF2-40B4-BE49-F238E27FC236}">
              <a16:creationId xmlns:a16="http://schemas.microsoft.com/office/drawing/2014/main" xmlns="" id="{07273862-5FE1-4341-86E6-72C860558DB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18188" y="285750"/>
          <a:ext cx="4461164" cy="236201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S203"/>
  <sheetViews>
    <sheetView tabSelected="1" view="pageBreakPreview" zoomScale="40" zoomScaleNormal="40" zoomScaleSheetLayoutView="40" zoomScalePageLayoutView="40" workbookViewId="0">
      <selection activeCell="J88" sqref="J88:S88"/>
    </sheetView>
  </sheetViews>
  <sheetFormatPr baseColWidth="10" defaultRowHeight="15" x14ac:dyDescent="0.25"/>
  <cols>
    <col min="1" max="1" width="7.5703125" customWidth="1"/>
    <col min="2" max="2" width="24.42578125" customWidth="1"/>
    <col min="3" max="3" width="90.5703125" customWidth="1"/>
    <col min="4" max="4" width="41.5703125" customWidth="1"/>
    <col min="5" max="5" width="41" customWidth="1"/>
    <col min="6" max="6" width="13.5703125" customWidth="1"/>
    <col min="7" max="7" width="24.5703125" customWidth="1"/>
    <col min="8" max="8" width="13.5703125" customWidth="1"/>
    <col min="9" max="9" width="25.42578125" customWidth="1"/>
    <col min="10" max="10" width="24.5703125" customWidth="1"/>
    <col min="11" max="11" width="35.5703125" customWidth="1"/>
    <col min="12" max="18" width="24.5703125" customWidth="1"/>
    <col min="19" max="19" width="34.42578125" customWidth="1"/>
    <col min="238" max="238" width="7.85546875" customWidth="1"/>
    <col min="239" max="239" width="15.5703125" customWidth="1"/>
    <col min="240" max="240" width="42.85546875" customWidth="1"/>
    <col min="241" max="241" width="26.140625" customWidth="1"/>
    <col min="242" max="242" width="14.140625" customWidth="1"/>
    <col min="243" max="243" width="10.5703125" customWidth="1"/>
    <col min="244" max="244" width="16.85546875" customWidth="1"/>
    <col min="245" max="245" width="10.5703125" customWidth="1"/>
    <col min="246" max="247" width="18.5703125" customWidth="1"/>
    <col min="248" max="249" width="10.5703125" customWidth="1"/>
    <col min="250" max="250" width="22.140625" customWidth="1"/>
    <col min="251" max="252" width="10.5703125" customWidth="1"/>
    <col min="253" max="253" width="19" customWidth="1"/>
    <col min="254" max="254" width="18.42578125" customWidth="1"/>
    <col min="255" max="256" width="17.42578125" customWidth="1"/>
    <col min="257" max="257" width="4.42578125" customWidth="1"/>
    <col min="258" max="258" width="19.42578125" customWidth="1"/>
    <col min="259" max="259" width="22.85546875" customWidth="1"/>
    <col min="261" max="261" width="12.5703125" bestFit="1" customWidth="1"/>
    <col min="494" max="494" width="7.85546875" customWidth="1"/>
    <col min="495" max="495" width="15.5703125" customWidth="1"/>
    <col min="496" max="496" width="42.85546875" customWidth="1"/>
    <col min="497" max="497" width="26.140625" customWidth="1"/>
    <col min="498" max="498" width="14.140625" customWidth="1"/>
    <col min="499" max="499" width="10.5703125" customWidth="1"/>
    <col min="500" max="500" width="16.85546875" customWidth="1"/>
    <col min="501" max="501" width="10.5703125" customWidth="1"/>
    <col min="502" max="503" width="18.5703125" customWidth="1"/>
    <col min="504" max="505" width="10.5703125" customWidth="1"/>
    <col min="506" max="506" width="22.140625" customWidth="1"/>
    <col min="507" max="508" width="10.5703125" customWidth="1"/>
    <col min="509" max="509" width="19" customWidth="1"/>
    <col min="510" max="510" width="18.42578125" customWidth="1"/>
    <col min="511" max="512" width="17.42578125" customWidth="1"/>
    <col min="513" max="513" width="4.42578125" customWidth="1"/>
    <col min="514" max="514" width="19.42578125" customWidth="1"/>
    <col min="515" max="515" width="22.85546875" customWidth="1"/>
    <col min="517" max="517" width="12.5703125" bestFit="1" customWidth="1"/>
    <col min="750" max="750" width="7.85546875" customWidth="1"/>
    <col min="751" max="751" width="15.5703125" customWidth="1"/>
    <col min="752" max="752" width="42.85546875" customWidth="1"/>
    <col min="753" max="753" width="26.140625" customWidth="1"/>
    <col min="754" max="754" width="14.140625" customWidth="1"/>
    <col min="755" max="755" width="10.5703125" customWidth="1"/>
    <col min="756" max="756" width="16.85546875" customWidth="1"/>
    <col min="757" max="757" width="10.5703125" customWidth="1"/>
    <col min="758" max="759" width="18.5703125" customWidth="1"/>
    <col min="760" max="761" width="10.5703125" customWidth="1"/>
    <col min="762" max="762" width="22.140625" customWidth="1"/>
    <col min="763" max="764" width="10.5703125" customWidth="1"/>
    <col min="765" max="765" width="19" customWidth="1"/>
    <col min="766" max="766" width="18.42578125" customWidth="1"/>
    <col min="767" max="768" width="17.42578125" customWidth="1"/>
    <col min="769" max="769" width="4.42578125" customWidth="1"/>
    <col min="770" max="770" width="19.42578125" customWidth="1"/>
    <col min="771" max="771" width="22.85546875" customWidth="1"/>
    <col min="773" max="773" width="12.5703125" bestFit="1" customWidth="1"/>
    <col min="1006" max="1006" width="7.85546875" customWidth="1"/>
    <col min="1007" max="1007" width="15.5703125" customWidth="1"/>
    <col min="1008" max="1008" width="42.85546875" customWidth="1"/>
    <col min="1009" max="1009" width="26.140625" customWidth="1"/>
    <col min="1010" max="1010" width="14.140625" customWidth="1"/>
    <col min="1011" max="1011" width="10.5703125" customWidth="1"/>
    <col min="1012" max="1012" width="16.85546875" customWidth="1"/>
    <col min="1013" max="1013" width="10.5703125" customWidth="1"/>
    <col min="1014" max="1015" width="18.5703125" customWidth="1"/>
    <col min="1016" max="1017" width="10.5703125" customWidth="1"/>
    <col min="1018" max="1018" width="22.140625" customWidth="1"/>
    <col min="1019" max="1020" width="10.5703125" customWidth="1"/>
    <col min="1021" max="1021" width="19" customWidth="1"/>
    <col min="1022" max="1022" width="18.42578125" customWidth="1"/>
    <col min="1023" max="1024" width="17.42578125" customWidth="1"/>
    <col min="1025" max="1025" width="4.42578125" customWidth="1"/>
    <col min="1026" max="1026" width="19.42578125" customWidth="1"/>
    <col min="1027" max="1027" width="22.85546875" customWidth="1"/>
    <col min="1029" max="1029" width="12.5703125" bestFit="1" customWidth="1"/>
    <col min="1262" max="1262" width="7.85546875" customWidth="1"/>
    <col min="1263" max="1263" width="15.5703125" customWidth="1"/>
    <col min="1264" max="1264" width="42.85546875" customWidth="1"/>
    <col min="1265" max="1265" width="26.140625" customWidth="1"/>
    <col min="1266" max="1266" width="14.140625" customWidth="1"/>
    <col min="1267" max="1267" width="10.5703125" customWidth="1"/>
    <col min="1268" max="1268" width="16.85546875" customWidth="1"/>
    <col min="1269" max="1269" width="10.5703125" customWidth="1"/>
    <col min="1270" max="1271" width="18.5703125" customWidth="1"/>
    <col min="1272" max="1273" width="10.5703125" customWidth="1"/>
    <col min="1274" max="1274" width="22.140625" customWidth="1"/>
    <col min="1275" max="1276" width="10.5703125" customWidth="1"/>
    <col min="1277" max="1277" width="19" customWidth="1"/>
    <col min="1278" max="1278" width="18.42578125" customWidth="1"/>
    <col min="1279" max="1280" width="17.42578125" customWidth="1"/>
    <col min="1281" max="1281" width="4.42578125" customWidth="1"/>
    <col min="1282" max="1282" width="19.42578125" customWidth="1"/>
    <col min="1283" max="1283" width="22.85546875" customWidth="1"/>
    <col min="1285" max="1285" width="12.5703125" bestFit="1" customWidth="1"/>
    <col min="1518" max="1518" width="7.85546875" customWidth="1"/>
    <col min="1519" max="1519" width="15.5703125" customWidth="1"/>
    <col min="1520" max="1520" width="42.85546875" customWidth="1"/>
    <col min="1521" max="1521" width="26.140625" customWidth="1"/>
    <col min="1522" max="1522" width="14.140625" customWidth="1"/>
    <col min="1523" max="1523" width="10.5703125" customWidth="1"/>
    <col min="1524" max="1524" width="16.85546875" customWidth="1"/>
    <col min="1525" max="1525" width="10.5703125" customWidth="1"/>
    <col min="1526" max="1527" width="18.5703125" customWidth="1"/>
    <col min="1528" max="1529" width="10.5703125" customWidth="1"/>
    <col min="1530" max="1530" width="22.140625" customWidth="1"/>
    <col min="1531" max="1532" width="10.5703125" customWidth="1"/>
    <col min="1533" max="1533" width="19" customWidth="1"/>
    <col min="1534" max="1534" width="18.42578125" customWidth="1"/>
    <col min="1535" max="1536" width="17.42578125" customWidth="1"/>
    <col min="1537" max="1537" width="4.42578125" customWidth="1"/>
    <col min="1538" max="1538" width="19.42578125" customWidth="1"/>
    <col min="1539" max="1539" width="22.85546875" customWidth="1"/>
    <col min="1541" max="1541" width="12.5703125" bestFit="1" customWidth="1"/>
    <col min="1774" max="1774" width="7.85546875" customWidth="1"/>
    <col min="1775" max="1775" width="15.5703125" customWidth="1"/>
    <col min="1776" max="1776" width="42.85546875" customWidth="1"/>
    <col min="1777" max="1777" width="26.140625" customWidth="1"/>
    <col min="1778" max="1778" width="14.140625" customWidth="1"/>
    <col min="1779" max="1779" width="10.5703125" customWidth="1"/>
    <col min="1780" max="1780" width="16.85546875" customWidth="1"/>
    <col min="1781" max="1781" width="10.5703125" customWidth="1"/>
    <col min="1782" max="1783" width="18.5703125" customWidth="1"/>
    <col min="1784" max="1785" width="10.5703125" customWidth="1"/>
    <col min="1786" max="1786" width="22.140625" customWidth="1"/>
    <col min="1787" max="1788" width="10.5703125" customWidth="1"/>
    <col min="1789" max="1789" width="19" customWidth="1"/>
    <col min="1790" max="1790" width="18.42578125" customWidth="1"/>
    <col min="1791" max="1792" width="17.42578125" customWidth="1"/>
    <col min="1793" max="1793" width="4.42578125" customWidth="1"/>
    <col min="1794" max="1794" width="19.42578125" customWidth="1"/>
    <col min="1795" max="1795" width="22.85546875" customWidth="1"/>
    <col min="1797" max="1797" width="12.5703125" bestFit="1" customWidth="1"/>
    <col min="2030" max="2030" width="7.85546875" customWidth="1"/>
    <col min="2031" max="2031" width="15.5703125" customWidth="1"/>
    <col min="2032" max="2032" width="42.85546875" customWidth="1"/>
    <col min="2033" max="2033" width="26.140625" customWidth="1"/>
    <col min="2034" max="2034" width="14.140625" customWidth="1"/>
    <col min="2035" max="2035" width="10.5703125" customWidth="1"/>
    <col min="2036" max="2036" width="16.85546875" customWidth="1"/>
    <col min="2037" max="2037" width="10.5703125" customWidth="1"/>
    <col min="2038" max="2039" width="18.5703125" customWidth="1"/>
    <col min="2040" max="2041" width="10.5703125" customWidth="1"/>
    <col min="2042" max="2042" width="22.140625" customWidth="1"/>
    <col min="2043" max="2044" width="10.5703125" customWidth="1"/>
    <col min="2045" max="2045" width="19" customWidth="1"/>
    <col min="2046" max="2046" width="18.42578125" customWidth="1"/>
    <col min="2047" max="2048" width="17.42578125" customWidth="1"/>
    <col min="2049" max="2049" width="4.42578125" customWidth="1"/>
    <col min="2050" max="2050" width="19.42578125" customWidth="1"/>
    <col min="2051" max="2051" width="22.85546875" customWidth="1"/>
    <col min="2053" max="2053" width="12.5703125" bestFit="1" customWidth="1"/>
    <col min="2286" max="2286" width="7.85546875" customWidth="1"/>
    <col min="2287" max="2287" width="15.5703125" customWidth="1"/>
    <col min="2288" max="2288" width="42.85546875" customWidth="1"/>
    <col min="2289" max="2289" width="26.140625" customWidth="1"/>
    <col min="2290" max="2290" width="14.140625" customWidth="1"/>
    <col min="2291" max="2291" width="10.5703125" customWidth="1"/>
    <col min="2292" max="2292" width="16.85546875" customWidth="1"/>
    <col min="2293" max="2293" width="10.5703125" customWidth="1"/>
    <col min="2294" max="2295" width="18.5703125" customWidth="1"/>
    <col min="2296" max="2297" width="10.5703125" customWidth="1"/>
    <col min="2298" max="2298" width="22.140625" customWidth="1"/>
    <col min="2299" max="2300" width="10.5703125" customWidth="1"/>
    <col min="2301" max="2301" width="19" customWidth="1"/>
    <col min="2302" max="2302" width="18.42578125" customWidth="1"/>
    <col min="2303" max="2304" width="17.42578125" customWidth="1"/>
    <col min="2305" max="2305" width="4.42578125" customWidth="1"/>
    <col min="2306" max="2306" width="19.42578125" customWidth="1"/>
    <col min="2307" max="2307" width="22.85546875" customWidth="1"/>
    <col min="2309" max="2309" width="12.5703125" bestFit="1" customWidth="1"/>
    <col min="2542" max="2542" width="7.85546875" customWidth="1"/>
    <col min="2543" max="2543" width="15.5703125" customWidth="1"/>
    <col min="2544" max="2544" width="42.85546875" customWidth="1"/>
    <col min="2545" max="2545" width="26.140625" customWidth="1"/>
    <col min="2546" max="2546" width="14.140625" customWidth="1"/>
    <col min="2547" max="2547" width="10.5703125" customWidth="1"/>
    <col min="2548" max="2548" width="16.85546875" customWidth="1"/>
    <col min="2549" max="2549" width="10.5703125" customWidth="1"/>
    <col min="2550" max="2551" width="18.5703125" customWidth="1"/>
    <col min="2552" max="2553" width="10.5703125" customWidth="1"/>
    <col min="2554" max="2554" width="22.140625" customWidth="1"/>
    <col min="2555" max="2556" width="10.5703125" customWidth="1"/>
    <col min="2557" max="2557" width="19" customWidth="1"/>
    <col min="2558" max="2558" width="18.42578125" customWidth="1"/>
    <col min="2559" max="2560" width="17.42578125" customWidth="1"/>
    <col min="2561" max="2561" width="4.42578125" customWidth="1"/>
    <col min="2562" max="2562" width="19.42578125" customWidth="1"/>
    <col min="2563" max="2563" width="22.85546875" customWidth="1"/>
    <col min="2565" max="2565" width="12.5703125" bestFit="1" customWidth="1"/>
    <col min="2798" max="2798" width="7.85546875" customWidth="1"/>
    <col min="2799" max="2799" width="15.5703125" customWidth="1"/>
    <col min="2800" max="2800" width="42.85546875" customWidth="1"/>
    <col min="2801" max="2801" width="26.140625" customWidth="1"/>
    <col min="2802" max="2802" width="14.140625" customWidth="1"/>
    <col min="2803" max="2803" width="10.5703125" customWidth="1"/>
    <col min="2804" max="2804" width="16.85546875" customWidth="1"/>
    <col min="2805" max="2805" width="10.5703125" customWidth="1"/>
    <col min="2806" max="2807" width="18.5703125" customWidth="1"/>
    <col min="2808" max="2809" width="10.5703125" customWidth="1"/>
    <col min="2810" max="2810" width="22.140625" customWidth="1"/>
    <col min="2811" max="2812" width="10.5703125" customWidth="1"/>
    <col min="2813" max="2813" width="19" customWidth="1"/>
    <col min="2814" max="2814" width="18.42578125" customWidth="1"/>
    <col min="2815" max="2816" width="17.42578125" customWidth="1"/>
    <col min="2817" max="2817" width="4.42578125" customWidth="1"/>
    <col min="2818" max="2818" width="19.42578125" customWidth="1"/>
    <col min="2819" max="2819" width="22.85546875" customWidth="1"/>
    <col min="2821" max="2821" width="12.5703125" bestFit="1" customWidth="1"/>
    <col min="3054" max="3054" width="7.85546875" customWidth="1"/>
    <col min="3055" max="3055" width="15.5703125" customWidth="1"/>
    <col min="3056" max="3056" width="42.85546875" customWidth="1"/>
    <col min="3057" max="3057" width="26.140625" customWidth="1"/>
    <col min="3058" max="3058" width="14.140625" customWidth="1"/>
    <col min="3059" max="3059" width="10.5703125" customWidth="1"/>
    <col min="3060" max="3060" width="16.85546875" customWidth="1"/>
    <col min="3061" max="3061" width="10.5703125" customWidth="1"/>
    <col min="3062" max="3063" width="18.5703125" customWidth="1"/>
    <col min="3064" max="3065" width="10.5703125" customWidth="1"/>
    <col min="3066" max="3066" width="22.140625" customWidth="1"/>
    <col min="3067" max="3068" width="10.5703125" customWidth="1"/>
    <col min="3069" max="3069" width="19" customWidth="1"/>
    <col min="3070" max="3070" width="18.42578125" customWidth="1"/>
    <col min="3071" max="3072" width="17.42578125" customWidth="1"/>
    <col min="3073" max="3073" width="4.42578125" customWidth="1"/>
    <col min="3074" max="3074" width="19.42578125" customWidth="1"/>
    <col min="3075" max="3075" width="22.85546875" customWidth="1"/>
    <col min="3077" max="3077" width="12.5703125" bestFit="1" customWidth="1"/>
    <col min="3310" max="3310" width="7.85546875" customWidth="1"/>
    <col min="3311" max="3311" width="15.5703125" customWidth="1"/>
    <col min="3312" max="3312" width="42.85546875" customWidth="1"/>
    <col min="3313" max="3313" width="26.140625" customWidth="1"/>
    <col min="3314" max="3314" width="14.140625" customWidth="1"/>
    <col min="3315" max="3315" width="10.5703125" customWidth="1"/>
    <col min="3316" max="3316" width="16.85546875" customWidth="1"/>
    <col min="3317" max="3317" width="10.5703125" customWidth="1"/>
    <col min="3318" max="3319" width="18.5703125" customWidth="1"/>
    <col min="3320" max="3321" width="10.5703125" customWidth="1"/>
    <col min="3322" max="3322" width="22.140625" customWidth="1"/>
    <col min="3323" max="3324" width="10.5703125" customWidth="1"/>
    <col min="3325" max="3325" width="19" customWidth="1"/>
    <col min="3326" max="3326" width="18.42578125" customWidth="1"/>
    <col min="3327" max="3328" width="17.42578125" customWidth="1"/>
    <col min="3329" max="3329" width="4.42578125" customWidth="1"/>
    <col min="3330" max="3330" width="19.42578125" customWidth="1"/>
    <col min="3331" max="3331" width="22.85546875" customWidth="1"/>
    <col min="3333" max="3333" width="12.5703125" bestFit="1" customWidth="1"/>
    <col min="3566" max="3566" width="7.85546875" customWidth="1"/>
    <col min="3567" max="3567" width="15.5703125" customWidth="1"/>
    <col min="3568" max="3568" width="42.85546875" customWidth="1"/>
    <col min="3569" max="3569" width="26.140625" customWidth="1"/>
    <col min="3570" max="3570" width="14.140625" customWidth="1"/>
    <col min="3571" max="3571" width="10.5703125" customWidth="1"/>
    <col min="3572" max="3572" width="16.85546875" customWidth="1"/>
    <col min="3573" max="3573" width="10.5703125" customWidth="1"/>
    <col min="3574" max="3575" width="18.5703125" customWidth="1"/>
    <col min="3576" max="3577" width="10.5703125" customWidth="1"/>
    <col min="3578" max="3578" width="22.140625" customWidth="1"/>
    <col min="3579" max="3580" width="10.5703125" customWidth="1"/>
    <col min="3581" max="3581" width="19" customWidth="1"/>
    <col min="3582" max="3582" width="18.42578125" customWidth="1"/>
    <col min="3583" max="3584" width="17.42578125" customWidth="1"/>
    <col min="3585" max="3585" width="4.42578125" customWidth="1"/>
    <col min="3586" max="3586" width="19.42578125" customWidth="1"/>
    <col min="3587" max="3587" width="22.85546875" customWidth="1"/>
    <col min="3589" max="3589" width="12.5703125" bestFit="1" customWidth="1"/>
    <col min="3822" max="3822" width="7.85546875" customWidth="1"/>
    <col min="3823" max="3823" width="15.5703125" customWidth="1"/>
    <col min="3824" max="3824" width="42.85546875" customWidth="1"/>
    <col min="3825" max="3825" width="26.140625" customWidth="1"/>
    <col min="3826" max="3826" width="14.140625" customWidth="1"/>
    <col min="3827" max="3827" width="10.5703125" customWidth="1"/>
    <col min="3828" max="3828" width="16.85546875" customWidth="1"/>
    <col min="3829" max="3829" width="10.5703125" customWidth="1"/>
    <col min="3830" max="3831" width="18.5703125" customWidth="1"/>
    <col min="3832" max="3833" width="10.5703125" customWidth="1"/>
    <col min="3834" max="3834" width="22.140625" customWidth="1"/>
    <col min="3835" max="3836" width="10.5703125" customWidth="1"/>
    <col min="3837" max="3837" width="19" customWidth="1"/>
    <col min="3838" max="3838" width="18.42578125" customWidth="1"/>
    <col min="3839" max="3840" width="17.42578125" customWidth="1"/>
    <col min="3841" max="3841" width="4.42578125" customWidth="1"/>
    <col min="3842" max="3842" width="19.42578125" customWidth="1"/>
    <col min="3843" max="3843" width="22.85546875" customWidth="1"/>
    <col min="3845" max="3845" width="12.5703125" bestFit="1" customWidth="1"/>
    <col min="4078" max="4078" width="7.85546875" customWidth="1"/>
    <col min="4079" max="4079" width="15.5703125" customWidth="1"/>
    <col min="4080" max="4080" width="42.85546875" customWidth="1"/>
    <col min="4081" max="4081" width="26.140625" customWidth="1"/>
    <col min="4082" max="4082" width="14.140625" customWidth="1"/>
    <col min="4083" max="4083" width="10.5703125" customWidth="1"/>
    <col min="4084" max="4084" width="16.85546875" customWidth="1"/>
    <col min="4085" max="4085" width="10.5703125" customWidth="1"/>
    <col min="4086" max="4087" width="18.5703125" customWidth="1"/>
    <col min="4088" max="4089" width="10.5703125" customWidth="1"/>
    <col min="4090" max="4090" width="22.140625" customWidth="1"/>
    <col min="4091" max="4092" width="10.5703125" customWidth="1"/>
    <col min="4093" max="4093" width="19" customWidth="1"/>
    <col min="4094" max="4094" width="18.42578125" customWidth="1"/>
    <col min="4095" max="4096" width="17.42578125" customWidth="1"/>
    <col min="4097" max="4097" width="4.42578125" customWidth="1"/>
    <col min="4098" max="4098" width="19.42578125" customWidth="1"/>
    <col min="4099" max="4099" width="22.85546875" customWidth="1"/>
    <col min="4101" max="4101" width="12.5703125" bestFit="1" customWidth="1"/>
    <col min="4334" max="4334" width="7.85546875" customWidth="1"/>
    <col min="4335" max="4335" width="15.5703125" customWidth="1"/>
    <col min="4336" max="4336" width="42.85546875" customWidth="1"/>
    <col min="4337" max="4337" width="26.140625" customWidth="1"/>
    <col min="4338" max="4338" width="14.140625" customWidth="1"/>
    <col min="4339" max="4339" width="10.5703125" customWidth="1"/>
    <col min="4340" max="4340" width="16.85546875" customWidth="1"/>
    <col min="4341" max="4341" width="10.5703125" customWidth="1"/>
    <col min="4342" max="4343" width="18.5703125" customWidth="1"/>
    <col min="4344" max="4345" width="10.5703125" customWidth="1"/>
    <col min="4346" max="4346" width="22.140625" customWidth="1"/>
    <col min="4347" max="4348" width="10.5703125" customWidth="1"/>
    <col min="4349" max="4349" width="19" customWidth="1"/>
    <col min="4350" max="4350" width="18.42578125" customWidth="1"/>
    <col min="4351" max="4352" width="17.42578125" customWidth="1"/>
    <col min="4353" max="4353" width="4.42578125" customWidth="1"/>
    <col min="4354" max="4354" width="19.42578125" customWidth="1"/>
    <col min="4355" max="4355" width="22.85546875" customWidth="1"/>
    <col min="4357" max="4357" width="12.5703125" bestFit="1" customWidth="1"/>
    <col min="4590" max="4590" width="7.85546875" customWidth="1"/>
    <col min="4591" max="4591" width="15.5703125" customWidth="1"/>
    <col min="4592" max="4592" width="42.85546875" customWidth="1"/>
    <col min="4593" max="4593" width="26.140625" customWidth="1"/>
    <col min="4594" max="4594" width="14.140625" customWidth="1"/>
    <col min="4595" max="4595" width="10.5703125" customWidth="1"/>
    <col min="4596" max="4596" width="16.85546875" customWidth="1"/>
    <col min="4597" max="4597" width="10.5703125" customWidth="1"/>
    <col min="4598" max="4599" width="18.5703125" customWidth="1"/>
    <col min="4600" max="4601" width="10.5703125" customWidth="1"/>
    <col min="4602" max="4602" width="22.140625" customWidth="1"/>
    <col min="4603" max="4604" width="10.5703125" customWidth="1"/>
    <col min="4605" max="4605" width="19" customWidth="1"/>
    <col min="4606" max="4606" width="18.42578125" customWidth="1"/>
    <col min="4607" max="4608" width="17.42578125" customWidth="1"/>
    <col min="4609" max="4609" width="4.42578125" customWidth="1"/>
    <col min="4610" max="4610" width="19.42578125" customWidth="1"/>
    <col min="4611" max="4611" width="22.85546875" customWidth="1"/>
    <col min="4613" max="4613" width="12.5703125" bestFit="1" customWidth="1"/>
    <col min="4846" max="4846" width="7.85546875" customWidth="1"/>
    <col min="4847" max="4847" width="15.5703125" customWidth="1"/>
    <col min="4848" max="4848" width="42.85546875" customWidth="1"/>
    <col min="4849" max="4849" width="26.140625" customWidth="1"/>
    <col min="4850" max="4850" width="14.140625" customWidth="1"/>
    <col min="4851" max="4851" width="10.5703125" customWidth="1"/>
    <col min="4852" max="4852" width="16.85546875" customWidth="1"/>
    <col min="4853" max="4853" width="10.5703125" customWidth="1"/>
    <col min="4854" max="4855" width="18.5703125" customWidth="1"/>
    <col min="4856" max="4857" width="10.5703125" customWidth="1"/>
    <col min="4858" max="4858" width="22.140625" customWidth="1"/>
    <col min="4859" max="4860" width="10.5703125" customWidth="1"/>
    <col min="4861" max="4861" width="19" customWidth="1"/>
    <col min="4862" max="4862" width="18.42578125" customWidth="1"/>
    <col min="4863" max="4864" width="17.42578125" customWidth="1"/>
    <col min="4865" max="4865" width="4.42578125" customWidth="1"/>
    <col min="4866" max="4866" width="19.42578125" customWidth="1"/>
    <col min="4867" max="4867" width="22.85546875" customWidth="1"/>
    <col min="4869" max="4869" width="12.5703125" bestFit="1" customWidth="1"/>
    <col min="5102" max="5102" width="7.85546875" customWidth="1"/>
    <col min="5103" max="5103" width="15.5703125" customWidth="1"/>
    <col min="5104" max="5104" width="42.85546875" customWidth="1"/>
    <col min="5105" max="5105" width="26.140625" customWidth="1"/>
    <col min="5106" max="5106" width="14.140625" customWidth="1"/>
    <col min="5107" max="5107" width="10.5703125" customWidth="1"/>
    <col min="5108" max="5108" width="16.85546875" customWidth="1"/>
    <col min="5109" max="5109" width="10.5703125" customWidth="1"/>
    <col min="5110" max="5111" width="18.5703125" customWidth="1"/>
    <col min="5112" max="5113" width="10.5703125" customWidth="1"/>
    <col min="5114" max="5114" width="22.140625" customWidth="1"/>
    <col min="5115" max="5116" width="10.5703125" customWidth="1"/>
    <col min="5117" max="5117" width="19" customWidth="1"/>
    <col min="5118" max="5118" width="18.42578125" customWidth="1"/>
    <col min="5119" max="5120" width="17.42578125" customWidth="1"/>
    <col min="5121" max="5121" width="4.42578125" customWidth="1"/>
    <col min="5122" max="5122" width="19.42578125" customWidth="1"/>
    <col min="5123" max="5123" width="22.85546875" customWidth="1"/>
    <col min="5125" max="5125" width="12.5703125" bestFit="1" customWidth="1"/>
    <col min="5358" max="5358" width="7.85546875" customWidth="1"/>
    <col min="5359" max="5359" width="15.5703125" customWidth="1"/>
    <col min="5360" max="5360" width="42.85546875" customWidth="1"/>
    <col min="5361" max="5361" width="26.140625" customWidth="1"/>
    <col min="5362" max="5362" width="14.140625" customWidth="1"/>
    <col min="5363" max="5363" width="10.5703125" customWidth="1"/>
    <col min="5364" max="5364" width="16.85546875" customWidth="1"/>
    <col min="5365" max="5365" width="10.5703125" customWidth="1"/>
    <col min="5366" max="5367" width="18.5703125" customWidth="1"/>
    <col min="5368" max="5369" width="10.5703125" customWidth="1"/>
    <col min="5370" max="5370" width="22.140625" customWidth="1"/>
    <col min="5371" max="5372" width="10.5703125" customWidth="1"/>
    <col min="5373" max="5373" width="19" customWidth="1"/>
    <col min="5374" max="5374" width="18.42578125" customWidth="1"/>
    <col min="5375" max="5376" width="17.42578125" customWidth="1"/>
    <col min="5377" max="5377" width="4.42578125" customWidth="1"/>
    <col min="5378" max="5378" width="19.42578125" customWidth="1"/>
    <col min="5379" max="5379" width="22.85546875" customWidth="1"/>
    <col min="5381" max="5381" width="12.5703125" bestFit="1" customWidth="1"/>
    <col min="5614" max="5614" width="7.85546875" customWidth="1"/>
    <col min="5615" max="5615" width="15.5703125" customWidth="1"/>
    <col min="5616" max="5616" width="42.85546875" customWidth="1"/>
    <col min="5617" max="5617" width="26.140625" customWidth="1"/>
    <col min="5618" max="5618" width="14.140625" customWidth="1"/>
    <col min="5619" max="5619" width="10.5703125" customWidth="1"/>
    <col min="5620" max="5620" width="16.85546875" customWidth="1"/>
    <col min="5621" max="5621" width="10.5703125" customWidth="1"/>
    <col min="5622" max="5623" width="18.5703125" customWidth="1"/>
    <col min="5624" max="5625" width="10.5703125" customWidth="1"/>
    <col min="5626" max="5626" width="22.140625" customWidth="1"/>
    <col min="5627" max="5628" width="10.5703125" customWidth="1"/>
    <col min="5629" max="5629" width="19" customWidth="1"/>
    <col min="5630" max="5630" width="18.42578125" customWidth="1"/>
    <col min="5631" max="5632" width="17.42578125" customWidth="1"/>
    <col min="5633" max="5633" width="4.42578125" customWidth="1"/>
    <col min="5634" max="5634" width="19.42578125" customWidth="1"/>
    <col min="5635" max="5635" width="22.85546875" customWidth="1"/>
    <col min="5637" max="5637" width="12.5703125" bestFit="1" customWidth="1"/>
    <col min="5870" max="5870" width="7.85546875" customWidth="1"/>
    <col min="5871" max="5871" width="15.5703125" customWidth="1"/>
    <col min="5872" max="5872" width="42.85546875" customWidth="1"/>
    <col min="5873" max="5873" width="26.140625" customWidth="1"/>
    <col min="5874" max="5874" width="14.140625" customWidth="1"/>
    <col min="5875" max="5875" width="10.5703125" customWidth="1"/>
    <col min="5876" max="5876" width="16.85546875" customWidth="1"/>
    <col min="5877" max="5877" width="10.5703125" customWidth="1"/>
    <col min="5878" max="5879" width="18.5703125" customWidth="1"/>
    <col min="5880" max="5881" width="10.5703125" customWidth="1"/>
    <col min="5882" max="5882" width="22.140625" customWidth="1"/>
    <col min="5883" max="5884" width="10.5703125" customWidth="1"/>
    <col min="5885" max="5885" width="19" customWidth="1"/>
    <col min="5886" max="5886" width="18.42578125" customWidth="1"/>
    <col min="5887" max="5888" width="17.42578125" customWidth="1"/>
    <col min="5889" max="5889" width="4.42578125" customWidth="1"/>
    <col min="5890" max="5890" width="19.42578125" customWidth="1"/>
    <col min="5891" max="5891" width="22.85546875" customWidth="1"/>
    <col min="5893" max="5893" width="12.5703125" bestFit="1" customWidth="1"/>
    <col min="6126" max="6126" width="7.85546875" customWidth="1"/>
    <col min="6127" max="6127" width="15.5703125" customWidth="1"/>
    <col min="6128" max="6128" width="42.85546875" customWidth="1"/>
    <col min="6129" max="6129" width="26.140625" customWidth="1"/>
    <col min="6130" max="6130" width="14.140625" customWidth="1"/>
    <col min="6131" max="6131" width="10.5703125" customWidth="1"/>
    <col min="6132" max="6132" width="16.85546875" customWidth="1"/>
    <col min="6133" max="6133" width="10.5703125" customWidth="1"/>
    <col min="6134" max="6135" width="18.5703125" customWidth="1"/>
    <col min="6136" max="6137" width="10.5703125" customWidth="1"/>
    <col min="6138" max="6138" width="22.140625" customWidth="1"/>
    <col min="6139" max="6140" width="10.5703125" customWidth="1"/>
    <col min="6141" max="6141" width="19" customWidth="1"/>
    <col min="6142" max="6142" width="18.42578125" customWidth="1"/>
    <col min="6143" max="6144" width="17.42578125" customWidth="1"/>
    <col min="6145" max="6145" width="4.42578125" customWidth="1"/>
    <col min="6146" max="6146" width="19.42578125" customWidth="1"/>
    <col min="6147" max="6147" width="22.85546875" customWidth="1"/>
    <col min="6149" max="6149" width="12.5703125" bestFit="1" customWidth="1"/>
    <col min="6382" max="6382" width="7.85546875" customWidth="1"/>
    <col min="6383" max="6383" width="15.5703125" customWidth="1"/>
    <col min="6384" max="6384" width="42.85546875" customWidth="1"/>
    <col min="6385" max="6385" width="26.140625" customWidth="1"/>
    <col min="6386" max="6386" width="14.140625" customWidth="1"/>
    <col min="6387" max="6387" width="10.5703125" customWidth="1"/>
    <col min="6388" max="6388" width="16.85546875" customWidth="1"/>
    <col min="6389" max="6389" width="10.5703125" customWidth="1"/>
    <col min="6390" max="6391" width="18.5703125" customWidth="1"/>
    <col min="6392" max="6393" width="10.5703125" customWidth="1"/>
    <col min="6394" max="6394" width="22.140625" customWidth="1"/>
    <col min="6395" max="6396" width="10.5703125" customWidth="1"/>
    <col min="6397" max="6397" width="19" customWidth="1"/>
    <col min="6398" max="6398" width="18.42578125" customWidth="1"/>
    <col min="6399" max="6400" width="17.42578125" customWidth="1"/>
    <col min="6401" max="6401" width="4.42578125" customWidth="1"/>
    <col min="6402" max="6402" width="19.42578125" customWidth="1"/>
    <col min="6403" max="6403" width="22.85546875" customWidth="1"/>
    <col min="6405" max="6405" width="12.5703125" bestFit="1" customWidth="1"/>
    <col min="6638" max="6638" width="7.85546875" customWidth="1"/>
    <col min="6639" max="6639" width="15.5703125" customWidth="1"/>
    <col min="6640" max="6640" width="42.85546875" customWidth="1"/>
    <col min="6641" max="6641" width="26.140625" customWidth="1"/>
    <col min="6642" max="6642" width="14.140625" customWidth="1"/>
    <col min="6643" max="6643" width="10.5703125" customWidth="1"/>
    <col min="6644" max="6644" width="16.85546875" customWidth="1"/>
    <col min="6645" max="6645" width="10.5703125" customWidth="1"/>
    <col min="6646" max="6647" width="18.5703125" customWidth="1"/>
    <col min="6648" max="6649" width="10.5703125" customWidth="1"/>
    <col min="6650" max="6650" width="22.140625" customWidth="1"/>
    <col min="6651" max="6652" width="10.5703125" customWidth="1"/>
    <col min="6653" max="6653" width="19" customWidth="1"/>
    <col min="6654" max="6654" width="18.42578125" customWidth="1"/>
    <col min="6655" max="6656" width="17.42578125" customWidth="1"/>
    <col min="6657" max="6657" width="4.42578125" customWidth="1"/>
    <col min="6658" max="6658" width="19.42578125" customWidth="1"/>
    <col min="6659" max="6659" width="22.85546875" customWidth="1"/>
    <col min="6661" max="6661" width="12.5703125" bestFit="1" customWidth="1"/>
    <col min="6894" max="6894" width="7.85546875" customWidth="1"/>
    <col min="6895" max="6895" width="15.5703125" customWidth="1"/>
    <col min="6896" max="6896" width="42.85546875" customWidth="1"/>
    <col min="6897" max="6897" width="26.140625" customWidth="1"/>
    <col min="6898" max="6898" width="14.140625" customWidth="1"/>
    <col min="6899" max="6899" width="10.5703125" customWidth="1"/>
    <col min="6900" max="6900" width="16.85546875" customWidth="1"/>
    <col min="6901" max="6901" width="10.5703125" customWidth="1"/>
    <col min="6902" max="6903" width="18.5703125" customWidth="1"/>
    <col min="6904" max="6905" width="10.5703125" customWidth="1"/>
    <col min="6906" max="6906" width="22.140625" customWidth="1"/>
    <col min="6907" max="6908" width="10.5703125" customWidth="1"/>
    <col min="6909" max="6909" width="19" customWidth="1"/>
    <col min="6910" max="6910" width="18.42578125" customWidth="1"/>
    <col min="6911" max="6912" width="17.42578125" customWidth="1"/>
    <col min="6913" max="6913" width="4.42578125" customWidth="1"/>
    <col min="6914" max="6914" width="19.42578125" customWidth="1"/>
    <col min="6915" max="6915" width="22.85546875" customWidth="1"/>
    <col min="6917" max="6917" width="12.5703125" bestFit="1" customWidth="1"/>
    <col min="7150" max="7150" width="7.85546875" customWidth="1"/>
    <col min="7151" max="7151" width="15.5703125" customWidth="1"/>
    <col min="7152" max="7152" width="42.85546875" customWidth="1"/>
    <col min="7153" max="7153" width="26.140625" customWidth="1"/>
    <col min="7154" max="7154" width="14.140625" customWidth="1"/>
    <col min="7155" max="7155" width="10.5703125" customWidth="1"/>
    <col min="7156" max="7156" width="16.85546875" customWidth="1"/>
    <col min="7157" max="7157" width="10.5703125" customWidth="1"/>
    <col min="7158" max="7159" width="18.5703125" customWidth="1"/>
    <col min="7160" max="7161" width="10.5703125" customWidth="1"/>
    <col min="7162" max="7162" width="22.140625" customWidth="1"/>
    <col min="7163" max="7164" width="10.5703125" customWidth="1"/>
    <col min="7165" max="7165" width="19" customWidth="1"/>
    <col min="7166" max="7166" width="18.42578125" customWidth="1"/>
    <col min="7167" max="7168" width="17.42578125" customWidth="1"/>
    <col min="7169" max="7169" width="4.42578125" customWidth="1"/>
    <col min="7170" max="7170" width="19.42578125" customWidth="1"/>
    <col min="7171" max="7171" width="22.85546875" customWidth="1"/>
    <col min="7173" max="7173" width="12.5703125" bestFit="1" customWidth="1"/>
    <col min="7406" max="7406" width="7.85546875" customWidth="1"/>
    <col min="7407" max="7407" width="15.5703125" customWidth="1"/>
    <col min="7408" max="7408" width="42.85546875" customWidth="1"/>
    <col min="7409" max="7409" width="26.140625" customWidth="1"/>
    <col min="7410" max="7410" width="14.140625" customWidth="1"/>
    <col min="7411" max="7411" width="10.5703125" customWidth="1"/>
    <col min="7412" max="7412" width="16.85546875" customWidth="1"/>
    <col min="7413" max="7413" width="10.5703125" customWidth="1"/>
    <col min="7414" max="7415" width="18.5703125" customWidth="1"/>
    <col min="7416" max="7417" width="10.5703125" customWidth="1"/>
    <col min="7418" max="7418" width="22.140625" customWidth="1"/>
    <col min="7419" max="7420" width="10.5703125" customWidth="1"/>
    <col min="7421" max="7421" width="19" customWidth="1"/>
    <col min="7422" max="7422" width="18.42578125" customWidth="1"/>
    <col min="7423" max="7424" width="17.42578125" customWidth="1"/>
    <col min="7425" max="7425" width="4.42578125" customWidth="1"/>
    <col min="7426" max="7426" width="19.42578125" customWidth="1"/>
    <col min="7427" max="7427" width="22.85546875" customWidth="1"/>
    <col min="7429" max="7429" width="12.5703125" bestFit="1" customWidth="1"/>
    <col min="7662" max="7662" width="7.85546875" customWidth="1"/>
    <col min="7663" max="7663" width="15.5703125" customWidth="1"/>
    <col min="7664" max="7664" width="42.85546875" customWidth="1"/>
    <col min="7665" max="7665" width="26.140625" customWidth="1"/>
    <col min="7666" max="7666" width="14.140625" customWidth="1"/>
    <col min="7667" max="7667" width="10.5703125" customWidth="1"/>
    <col min="7668" max="7668" width="16.85546875" customWidth="1"/>
    <col min="7669" max="7669" width="10.5703125" customWidth="1"/>
    <col min="7670" max="7671" width="18.5703125" customWidth="1"/>
    <col min="7672" max="7673" width="10.5703125" customWidth="1"/>
    <col min="7674" max="7674" width="22.140625" customWidth="1"/>
    <col min="7675" max="7676" width="10.5703125" customWidth="1"/>
    <col min="7677" max="7677" width="19" customWidth="1"/>
    <col min="7678" max="7678" width="18.42578125" customWidth="1"/>
    <col min="7679" max="7680" width="17.42578125" customWidth="1"/>
    <col min="7681" max="7681" width="4.42578125" customWidth="1"/>
    <col min="7682" max="7682" width="19.42578125" customWidth="1"/>
    <col min="7683" max="7683" width="22.85546875" customWidth="1"/>
    <col min="7685" max="7685" width="12.5703125" bestFit="1" customWidth="1"/>
    <col min="7918" max="7918" width="7.85546875" customWidth="1"/>
    <col min="7919" max="7919" width="15.5703125" customWidth="1"/>
    <col min="7920" max="7920" width="42.85546875" customWidth="1"/>
    <col min="7921" max="7921" width="26.140625" customWidth="1"/>
    <col min="7922" max="7922" width="14.140625" customWidth="1"/>
    <col min="7923" max="7923" width="10.5703125" customWidth="1"/>
    <col min="7924" max="7924" width="16.85546875" customWidth="1"/>
    <col min="7925" max="7925" width="10.5703125" customWidth="1"/>
    <col min="7926" max="7927" width="18.5703125" customWidth="1"/>
    <col min="7928" max="7929" width="10.5703125" customWidth="1"/>
    <col min="7930" max="7930" width="22.140625" customWidth="1"/>
    <col min="7931" max="7932" width="10.5703125" customWidth="1"/>
    <col min="7933" max="7933" width="19" customWidth="1"/>
    <col min="7934" max="7934" width="18.42578125" customWidth="1"/>
    <col min="7935" max="7936" width="17.42578125" customWidth="1"/>
    <col min="7937" max="7937" width="4.42578125" customWidth="1"/>
    <col min="7938" max="7938" width="19.42578125" customWidth="1"/>
    <col min="7939" max="7939" width="22.85546875" customWidth="1"/>
    <col min="7941" max="7941" width="12.5703125" bestFit="1" customWidth="1"/>
    <col min="8174" max="8174" width="7.85546875" customWidth="1"/>
    <col min="8175" max="8175" width="15.5703125" customWidth="1"/>
    <col min="8176" max="8176" width="42.85546875" customWidth="1"/>
    <col min="8177" max="8177" width="26.140625" customWidth="1"/>
    <col min="8178" max="8178" width="14.140625" customWidth="1"/>
    <col min="8179" max="8179" width="10.5703125" customWidth="1"/>
    <col min="8180" max="8180" width="16.85546875" customWidth="1"/>
    <col min="8181" max="8181" width="10.5703125" customWidth="1"/>
    <col min="8182" max="8183" width="18.5703125" customWidth="1"/>
    <col min="8184" max="8185" width="10.5703125" customWidth="1"/>
    <col min="8186" max="8186" width="22.140625" customWidth="1"/>
    <col min="8187" max="8188" width="10.5703125" customWidth="1"/>
    <col min="8189" max="8189" width="19" customWidth="1"/>
    <col min="8190" max="8190" width="18.42578125" customWidth="1"/>
    <col min="8191" max="8192" width="17.42578125" customWidth="1"/>
    <col min="8193" max="8193" width="4.42578125" customWidth="1"/>
    <col min="8194" max="8194" width="19.42578125" customWidth="1"/>
    <col min="8195" max="8195" width="22.85546875" customWidth="1"/>
    <col min="8197" max="8197" width="12.5703125" bestFit="1" customWidth="1"/>
    <col min="8430" max="8430" width="7.85546875" customWidth="1"/>
    <col min="8431" max="8431" width="15.5703125" customWidth="1"/>
    <col min="8432" max="8432" width="42.85546875" customWidth="1"/>
    <col min="8433" max="8433" width="26.140625" customWidth="1"/>
    <col min="8434" max="8434" width="14.140625" customWidth="1"/>
    <col min="8435" max="8435" width="10.5703125" customWidth="1"/>
    <col min="8436" max="8436" width="16.85546875" customWidth="1"/>
    <col min="8437" max="8437" width="10.5703125" customWidth="1"/>
    <col min="8438" max="8439" width="18.5703125" customWidth="1"/>
    <col min="8440" max="8441" width="10.5703125" customWidth="1"/>
    <col min="8442" max="8442" width="22.140625" customWidth="1"/>
    <col min="8443" max="8444" width="10.5703125" customWidth="1"/>
    <col min="8445" max="8445" width="19" customWidth="1"/>
    <col min="8446" max="8446" width="18.42578125" customWidth="1"/>
    <col min="8447" max="8448" width="17.42578125" customWidth="1"/>
    <col min="8449" max="8449" width="4.42578125" customWidth="1"/>
    <col min="8450" max="8450" width="19.42578125" customWidth="1"/>
    <col min="8451" max="8451" width="22.85546875" customWidth="1"/>
    <col min="8453" max="8453" width="12.5703125" bestFit="1" customWidth="1"/>
    <col min="8686" max="8686" width="7.85546875" customWidth="1"/>
    <col min="8687" max="8687" width="15.5703125" customWidth="1"/>
    <col min="8688" max="8688" width="42.85546875" customWidth="1"/>
    <col min="8689" max="8689" width="26.140625" customWidth="1"/>
    <col min="8690" max="8690" width="14.140625" customWidth="1"/>
    <col min="8691" max="8691" width="10.5703125" customWidth="1"/>
    <col min="8692" max="8692" width="16.85546875" customWidth="1"/>
    <col min="8693" max="8693" width="10.5703125" customWidth="1"/>
    <col min="8694" max="8695" width="18.5703125" customWidth="1"/>
    <col min="8696" max="8697" width="10.5703125" customWidth="1"/>
    <col min="8698" max="8698" width="22.140625" customWidth="1"/>
    <col min="8699" max="8700" width="10.5703125" customWidth="1"/>
    <col min="8701" max="8701" width="19" customWidth="1"/>
    <col min="8702" max="8702" width="18.42578125" customWidth="1"/>
    <col min="8703" max="8704" width="17.42578125" customWidth="1"/>
    <col min="8705" max="8705" width="4.42578125" customWidth="1"/>
    <col min="8706" max="8706" width="19.42578125" customWidth="1"/>
    <col min="8707" max="8707" width="22.85546875" customWidth="1"/>
    <col min="8709" max="8709" width="12.5703125" bestFit="1" customWidth="1"/>
    <col min="8942" max="8942" width="7.85546875" customWidth="1"/>
    <col min="8943" max="8943" width="15.5703125" customWidth="1"/>
    <col min="8944" max="8944" width="42.85546875" customWidth="1"/>
    <col min="8945" max="8945" width="26.140625" customWidth="1"/>
    <col min="8946" max="8946" width="14.140625" customWidth="1"/>
    <col min="8947" max="8947" width="10.5703125" customWidth="1"/>
    <col min="8948" max="8948" width="16.85546875" customWidth="1"/>
    <col min="8949" max="8949" width="10.5703125" customWidth="1"/>
    <col min="8950" max="8951" width="18.5703125" customWidth="1"/>
    <col min="8952" max="8953" width="10.5703125" customWidth="1"/>
    <col min="8954" max="8954" width="22.140625" customWidth="1"/>
    <col min="8955" max="8956" width="10.5703125" customWidth="1"/>
    <col min="8957" max="8957" width="19" customWidth="1"/>
    <col min="8958" max="8958" width="18.42578125" customWidth="1"/>
    <col min="8959" max="8960" width="17.42578125" customWidth="1"/>
    <col min="8961" max="8961" width="4.42578125" customWidth="1"/>
    <col min="8962" max="8962" width="19.42578125" customWidth="1"/>
    <col min="8963" max="8963" width="22.85546875" customWidth="1"/>
    <col min="8965" max="8965" width="12.5703125" bestFit="1" customWidth="1"/>
    <col min="9198" max="9198" width="7.85546875" customWidth="1"/>
    <col min="9199" max="9199" width="15.5703125" customWidth="1"/>
    <col min="9200" max="9200" width="42.85546875" customWidth="1"/>
    <col min="9201" max="9201" width="26.140625" customWidth="1"/>
    <col min="9202" max="9202" width="14.140625" customWidth="1"/>
    <col min="9203" max="9203" width="10.5703125" customWidth="1"/>
    <col min="9204" max="9204" width="16.85546875" customWidth="1"/>
    <col min="9205" max="9205" width="10.5703125" customWidth="1"/>
    <col min="9206" max="9207" width="18.5703125" customWidth="1"/>
    <col min="9208" max="9209" width="10.5703125" customWidth="1"/>
    <col min="9210" max="9210" width="22.140625" customWidth="1"/>
    <col min="9211" max="9212" width="10.5703125" customWidth="1"/>
    <col min="9213" max="9213" width="19" customWidth="1"/>
    <col min="9214" max="9214" width="18.42578125" customWidth="1"/>
    <col min="9215" max="9216" width="17.42578125" customWidth="1"/>
    <col min="9217" max="9217" width="4.42578125" customWidth="1"/>
    <col min="9218" max="9218" width="19.42578125" customWidth="1"/>
    <col min="9219" max="9219" width="22.85546875" customWidth="1"/>
    <col min="9221" max="9221" width="12.5703125" bestFit="1" customWidth="1"/>
    <col min="9454" max="9454" width="7.85546875" customWidth="1"/>
    <col min="9455" max="9455" width="15.5703125" customWidth="1"/>
    <col min="9456" max="9456" width="42.85546875" customWidth="1"/>
    <col min="9457" max="9457" width="26.140625" customWidth="1"/>
    <col min="9458" max="9458" width="14.140625" customWidth="1"/>
    <col min="9459" max="9459" width="10.5703125" customWidth="1"/>
    <col min="9460" max="9460" width="16.85546875" customWidth="1"/>
    <col min="9461" max="9461" width="10.5703125" customWidth="1"/>
    <col min="9462" max="9463" width="18.5703125" customWidth="1"/>
    <col min="9464" max="9465" width="10.5703125" customWidth="1"/>
    <col min="9466" max="9466" width="22.140625" customWidth="1"/>
    <col min="9467" max="9468" width="10.5703125" customWidth="1"/>
    <col min="9469" max="9469" width="19" customWidth="1"/>
    <col min="9470" max="9470" width="18.42578125" customWidth="1"/>
    <col min="9471" max="9472" width="17.42578125" customWidth="1"/>
    <col min="9473" max="9473" width="4.42578125" customWidth="1"/>
    <col min="9474" max="9474" width="19.42578125" customWidth="1"/>
    <col min="9475" max="9475" width="22.85546875" customWidth="1"/>
    <col min="9477" max="9477" width="12.5703125" bestFit="1" customWidth="1"/>
    <col min="9710" max="9710" width="7.85546875" customWidth="1"/>
    <col min="9711" max="9711" width="15.5703125" customWidth="1"/>
    <col min="9712" max="9712" width="42.85546875" customWidth="1"/>
    <col min="9713" max="9713" width="26.140625" customWidth="1"/>
    <col min="9714" max="9714" width="14.140625" customWidth="1"/>
    <col min="9715" max="9715" width="10.5703125" customWidth="1"/>
    <col min="9716" max="9716" width="16.85546875" customWidth="1"/>
    <col min="9717" max="9717" width="10.5703125" customWidth="1"/>
    <col min="9718" max="9719" width="18.5703125" customWidth="1"/>
    <col min="9720" max="9721" width="10.5703125" customWidth="1"/>
    <col min="9722" max="9722" width="22.140625" customWidth="1"/>
    <col min="9723" max="9724" width="10.5703125" customWidth="1"/>
    <col min="9725" max="9725" width="19" customWidth="1"/>
    <col min="9726" max="9726" width="18.42578125" customWidth="1"/>
    <col min="9727" max="9728" width="17.42578125" customWidth="1"/>
    <col min="9729" max="9729" width="4.42578125" customWidth="1"/>
    <col min="9730" max="9730" width="19.42578125" customWidth="1"/>
    <col min="9731" max="9731" width="22.85546875" customWidth="1"/>
    <col min="9733" max="9733" width="12.5703125" bestFit="1" customWidth="1"/>
    <col min="9966" max="9966" width="7.85546875" customWidth="1"/>
    <col min="9967" max="9967" width="15.5703125" customWidth="1"/>
    <col min="9968" max="9968" width="42.85546875" customWidth="1"/>
    <col min="9969" max="9969" width="26.140625" customWidth="1"/>
    <col min="9970" max="9970" width="14.140625" customWidth="1"/>
    <col min="9971" max="9971" width="10.5703125" customWidth="1"/>
    <col min="9972" max="9972" width="16.85546875" customWidth="1"/>
    <col min="9973" max="9973" width="10.5703125" customWidth="1"/>
    <col min="9974" max="9975" width="18.5703125" customWidth="1"/>
    <col min="9976" max="9977" width="10.5703125" customWidth="1"/>
    <col min="9978" max="9978" width="22.140625" customWidth="1"/>
    <col min="9979" max="9980" width="10.5703125" customWidth="1"/>
    <col min="9981" max="9981" width="19" customWidth="1"/>
    <col min="9982" max="9982" width="18.42578125" customWidth="1"/>
    <col min="9983" max="9984" width="17.42578125" customWidth="1"/>
    <col min="9985" max="9985" width="4.42578125" customWidth="1"/>
    <col min="9986" max="9986" width="19.42578125" customWidth="1"/>
    <col min="9987" max="9987" width="22.85546875" customWidth="1"/>
    <col min="9989" max="9989" width="12.5703125" bestFit="1" customWidth="1"/>
    <col min="10222" max="10222" width="7.85546875" customWidth="1"/>
    <col min="10223" max="10223" width="15.5703125" customWidth="1"/>
    <col min="10224" max="10224" width="42.85546875" customWidth="1"/>
    <col min="10225" max="10225" width="26.140625" customWidth="1"/>
    <col min="10226" max="10226" width="14.140625" customWidth="1"/>
    <col min="10227" max="10227" width="10.5703125" customWidth="1"/>
    <col min="10228" max="10228" width="16.85546875" customWidth="1"/>
    <col min="10229" max="10229" width="10.5703125" customWidth="1"/>
    <col min="10230" max="10231" width="18.5703125" customWidth="1"/>
    <col min="10232" max="10233" width="10.5703125" customWidth="1"/>
    <col min="10234" max="10234" width="22.140625" customWidth="1"/>
    <col min="10235" max="10236" width="10.5703125" customWidth="1"/>
    <col min="10237" max="10237" width="19" customWidth="1"/>
    <col min="10238" max="10238" width="18.42578125" customWidth="1"/>
    <col min="10239" max="10240" width="17.42578125" customWidth="1"/>
    <col min="10241" max="10241" width="4.42578125" customWidth="1"/>
    <col min="10242" max="10242" width="19.42578125" customWidth="1"/>
    <col min="10243" max="10243" width="22.85546875" customWidth="1"/>
    <col min="10245" max="10245" width="12.5703125" bestFit="1" customWidth="1"/>
    <col min="10478" max="10478" width="7.85546875" customWidth="1"/>
    <col min="10479" max="10479" width="15.5703125" customWidth="1"/>
    <col min="10480" max="10480" width="42.85546875" customWidth="1"/>
    <col min="10481" max="10481" width="26.140625" customWidth="1"/>
    <col min="10482" max="10482" width="14.140625" customWidth="1"/>
    <col min="10483" max="10483" width="10.5703125" customWidth="1"/>
    <col min="10484" max="10484" width="16.85546875" customWidth="1"/>
    <col min="10485" max="10485" width="10.5703125" customWidth="1"/>
    <col min="10486" max="10487" width="18.5703125" customWidth="1"/>
    <col min="10488" max="10489" width="10.5703125" customWidth="1"/>
    <col min="10490" max="10490" width="22.140625" customWidth="1"/>
    <col min="10491" max="10492" width="10.5703125" customWidth="1"/>
    <col min="10493" max="10493" width="19" customWidth="1"/>
    <col min="10494" max="10494" width="18.42578125" customWidth="1"/>
    <col min="10495" max="10496" width="17.42578125" customWidth="1"/>
    <col min="10497" max="10497" width="4.42578125" customWidth="1"/>
    <col min="10498" max="10498" width="19.42578125" customWidth="1"/>
    <col min="10499" max="10499" width="22.85546875" customWidth="1"/>
    <col min="10501" max="10501" width="12.5703125" bestFit="1" customWidth="1"/>
    <col min="10734" max="10734" width="7.85546875" customWidth="1"/>
    <col min="10735" max="10735" width="15.5703125" customWidth="1"/>
    <col min="10736" max="10736" width="42.85546875" customWidth="1"/>
    <col min="10737" max="10737" width="26.140625" customWidth="1"/>
    <col min="10738" max="10738" width="14.140625" customWidth="1"/>
    <col min="10739" max="10739" width="10.5703125" customWidth="1"/>
    <col min="10740" max="10740" width="16.85546875" customWidth="1"/>
    <col min="10741" max="10741" width="10.5703125" customWidth="1"/>
    <col min="10742" max="10743" width="18.5703125" customWidth="1"/>
    <col min="10744" max="10745" width="10.5703125" customWidth="1"/>
    <col min="10746" max="10746" width="22.140625" customWidth="1"/>
    <col min="10747" max="10748" width="10.5703125" customWidth="1"/>
    <col min="10749" max="10749" width="19" customWidth="1"/>
    <col min="10750" max="10750" width="18.42578125" customWidth="1"/>
    <col min="10751" max="10752" width="17.42578125" customWidth="1"/>
    <col min="10753" max="10753" width="4.42578125" customWidth="1"/>
    <col min="10754" max="10754" width="19.42578125" customWidth="1"/>
    <col min="10755" max="10755" width="22.85546875" customWidth="1"/>
    <col min="10757" max="10757" width="12.5703125" bestFit="1" customWidth="1"/>
    <col min="10990" max="10990" width="7.85546875" customWidth="1"/>
    <col min="10991" max="10991" width="15.5703125" customWidth="1"/>
    <col min="10992" max="10992" width="42.85546875" customWidth="1"/>
    <col min="10993" max="10993" width="26.140625" customWidth="1"/>
    <col min="10994" max="10994" width="14.140625" customWidth="1"/>
    <col min="10995" max="10995" width="10.5703125" customWidth="1"/>
    <col min="10996" max="10996" width="16.85546875" customWidth="1"/>
    <col min="10997" max="10997" width="10.5703125" customWidth="1"/>
    <col min="10998" max="10999" width="18.5703125" customWidth="1"/>
    <col min="11000" max="11001" width="10.5703125" customWidth="1"/>
    <col min="11002" max="11002" width="22.140625" customWidth="1"/>
    <col min="11003" max="11004" width="10.5703125" customWidth="1"/>
    <col min="11005" max="11005" width="19" customWidth="1"/>
    <col min="11006" max="11006" width="18.42578125" customWidth="1"/>
    <col min="11007" max="11008" width="17.42578125" customWidth="1"/>
    <col min="11009" max="11009" width="4.42578125" customWidth="1"/>
    <col min="11010" max="11010" width="19.42578125" customWidth="1"/>
    <col min="11011" max="11011" width="22.85546875" customWidth="1"/>
    <col min="11013" max="11013" width="12.5703125" bestFit="1" customWidth="1"/>
    <col min="11246" max="11246" width="7.85546875" customWidth="1"/>
    <col min="11247" max="11247" width="15.5703125" customWidth="1"/>
    <col min="11248" max="11248" width="42.85546875" customWidth="1"/>
    <col min="11249" max="11249" width="26.140625" customWidth="1"/>
    <col min="11250" max="11250" width="14.140625" customWidth="1"/>
    <col min="11251" max="11251" width="10.5703125" customWidth="1"/>
    <col min="11252" max="11252" width="16.85546875" customWidth="1"/>
    <col min="11253" max="11253" width="10.5703125" customWidth="1"/>
    <col min="11254" max="11255" width="18.5703125" customWidth="1"/>
    <col min="11256" max="11257" width="10.5703125" customWidth="1"/>
    <col min="11258" max="11258" width="22.140625" customWidth="1"/>
    <col min="11259" max="11260" width="10.5703125" customWidth="1"/>
    <col min="11261" max="11261" width="19" customWidth="1"/>
    <col min="11262" max="11262" width="18.42578125" customWidth="1"/>
    <col min="11263" max="11264" width="17.42578125" customWidth="1"/>
    <col min="11265" max="11265" width="4.42578125" customWidth="1"/>
    <col min="11266" max="11266" width="19.42578125" customWidth="1"/>
    <col min="11267" max="11267" width="22.85546875" customWidth="1"/>
    <col min="11269" max="11269" width="12.5703125" bestFit="1" customWidth="1"/>
    <col min="11502" max="11502" width="7.85546875" customWidth="1"/>
    <col min="11503" max="11503" width="15.5703125" customWidth="1"/>
    <col min="11504" max="11504" width="42.85546875" customWidth="1"/>
    <col min="11505" max="11505" width="26.140625" customWidth="1"/>
    <col min="11506" max="11506" width="14.140625" customWidth="1"/>
    <col min="11507" max="11507" width="10.5703125" customWidth="1"/>
    <col min="11508" max="11508" width="16.85546875" customWidth="1"/>
    <col min="11509" max="11509" width="10.5703125" customWidth="1"/>
    <col min="11510" max="11511" width="18.5703125" customWidth="1"/>
    <col min="11512" max="11513" width="10.5703125" customWidth="1"/>
    <col min="11514" max="11514" width="22.140625" customWidth="1"/>
    <col min="11515" max="11516" width="10.5703125" customWidth="1"/>
    <col min="11517" max="11517" width="19" customWidth="1"/>
    <col min="11518" max="11518" width="18.42578125" customWidth="1"/>
    <col min="11519" max="11520" width="17.42578125" customWidth="1"/>
    <col min="11521" max="11521" width="4.42578125" customWidth="1"/>
    <col min="11522" max="11522" width="19.42578125" customWidth="1"/>
    <col min="11523" max="11523" width="22.85546875" customWidth="1"/>
    <col min="11525" max="11525" width="12.5703125" bestFit="1" customWidth="1"/>
    <col min="11758" max="11758" width="7.85546875" customWidth="1"/>
    <col min="11759" max="11759" width="15.5703125" customWidth="1"/>
    <col min="11760" max="11760" width="42.85546875" customWidth="1"/>
    <col min="11761" max="11761" width="26.140625" customWidth="1"/>
    <col min="11762" max="11762" width="14.140625" customWidth="1"/>
    <col min="11763" max="11763" width="10.5703125" customWidth="1"/>
    <col min="11764" max="11764" width="16.85546875" customWidth="1"/>
    <col min="11765" max="11765" width="10.5703125" customWidth="1"/>
    <col min="11766" max="11767" width="18.5703125" customWidth="1"/>
    <col min="11768" max="11769" width="10.5703125" customWidth="1"/>
    <col min="11770" max="11770" width="22.140625" customWidth="1"/>
    <col min="11771" max="11772" width="10.5703125" customWidth="1"/>
    <col min="11773" max="11773" width="19" customWidth="1"/>
    <col min="11774" max="11774" width="18.42578125" customWidth="1"/>
    <col min="11775" max="11776" width="17.42578125" customWidth="1"/>
    <col min="11777" max="11777" width="4.42578125" customWidth="1"/>
    <col min="11778" max="11778" width="19.42578125" customWidth="1"/>
    <col min="11779" max="11779" width="22.85546875" customWidth="1"/>
    <col min="11781" max="11781" width="12.5703125" bestFit="1" customWidth="1"/>
    <col min="12014" max="12014" width="7.85546875" customWidth="1"/>
    <col min="12015" max="12015" width="15.5703125" customWidth="1"/>
    <col min="12016" max="12016" width="42.85546875" customWidth="1"/>
    <col min="12017" max="12017" width="26.140625" customWidth="1"/>
    <col min="12018" max="12018" width="14.140625" customWidth="1"/>
    <col min="12019" max="12019" width="10.5703125" customWidth="1"/>
    <col min="12020" max="12020" width="16.85546875" customWidth="1"/>
    <col min="12021" max="12021" width="10.5703125" customWidth="1"/>
    <col min="12022" max="12023" width="18.5703125" customWidth="1"/>
    <col min="12024" max="12025" width="10.5703125" customWidth="1"/>
    <col min="12026" max="12026" width="22.140625" customWidth="1"/>
    <col min="12027" max="12028" width="10.5703125" customWidth="1"/>
    <col min="12029" max="12029" width="19" customWidth="1"/>
    <col min="12030" max="12030" width="18.42578125" customWidth="1"/>
    <col min="12031" max="12032" width="17.42578125" customWidth="1"/>
    <col min="12033" max="12033" width="4.42578125" customWidth="1"/>
    <col min="12034" max="12034" width="19.42578125" customWidth="1"/>
    <col min="12035" max="12035" width="22.85546875" customWidth="1"/>
    <col min="12037" max="12037" width="12.5703125" bestFit="1" customWidth="1"/>
    <col min="12270" max="12270" width="7.85546875" customWidth="1"/>
    <col min="12271" max="12271" width="15.5703125" customWidth="1"/>
    <col min="12272" max="12272" width="42.85546875" customWidth="1"/>
    <col min="12273" max="12273" width="26.140625" customWidth="1"/>
    <col min="12274" max="12274" width="14.140625" customWidth="1"/>
    <col min="12275" max="12275" width="10.5703125" customWidth="1"/>
    <col min="12276" max="12276" width="16.85546875" customWidth="1"/>
    <col min="12277" max="12277" width="10.5703125" customWidth="1"/>
    <col min="12278" max="12279" width="18.5703125" customWidth="1"/>
    <col min="12280" max="12281" width="10.5703125" customWidth="1"/>
    <col min="12282" max="12282" width="22.140625" customWidth="1"/>
    <col min="12283" max="12284" width="10.5703125" customWidth="1"/>
    <col min="12285" max="12285" width="19" customWidth="1"/>
    <col min="12286" max="12286" width="18.42578125" customWidth="1"/>
    <col min="12287" max="12288" width="17.42578125" customWidth="1"/>
    <col min="12289" max="12289" width="4.42578125" customWidth="1"/>
    <col min="12290" max="12290" width="19.42578125" customWidth="1"/>
    <col min="12291" max="12291" width="22.85546875" customWidth="1"/>
    <col min="12293" max="12293" width="12.5703125" bestFit="1" customWidth="1"/>
    <col min="12526" max="12526" width="7.85546875" customWidth="1"/>
    <col min="12527" max="12527" width="15.5703125" customWidth="1"/>
    <col min="12528" max="12528" width="42.85546875" customWidth="1"/>
    <col min="12529" max="12529" width="26.140625" customWidth="1"/>
    <col min="12530" max="12530" width="14.140625" customWidth="1"/>
    <col min="12531" max="12531" width="10.5703125" customWidth="1"/>
    <col min="12532" max="12532" width="16.85546875" customWidth="1"/>
    <col min="12533" max="12533" width="10.5703125" customWidth="1"/>
    <col min="12534" max="12535" width="18.5703125" customWidth="1"/>
    <col min="12536" max="12537" width="10.5703125" customWidth="1"/>
    <col min="12538" max="12538" width="22.140625" customWidth="1"/>
    <col min="12539" max="12540" width="10.5703125" customWidth="1"/>
    <col min="12541" max="12541" width="19" customWidth="1"/>
    <col min="12542" max="12542" width="18.42578125" customWidth="1"/>
    <col min="12543" max="12544" width="17.42578125" customWidth="1"/>
    <col min="12545" max="12545" width="4.42578125" customWidth="1"/>
    <col min="12546" max="12546" width="19.42578125" customWidth="1"/>
    <col min="12547" max="12547" width="22.85546875" customWidth="1"/>
    <col min="12549" max="12549" width="12.5703125" bestFit="1" customWidth="1"/>
    <col min="12782" max="12782" width="7.85546875" customWidth="1"/>
    <col min="12783" max="12783" width="15.5703125" customWidth="1"/>
    <col min="12784" max="12784" width="42.85546875" customWidth="1"/>
    <col min="12785" max="12785" width="26.140625" customWidth="1"/>
    <col min="12786" max="12786" width="14.140625" customWidth="1"/>
    <col min="12787" max="12787" width="10.5703125" customWidth="1"/>
    <col min="12788" max="12788" width="16.85546875" customWidth="1"/>
    <col min="12789" max="12789" width="10.5703125" customWidth="1"/>
    <col min="12790" max="12791" width="18.5703125" customWidth="1"/>
    <col min="12792" max="12793" width="10.5703125" customWidth="1"/>
    <col min="12794" max="12794" width="22.140625" customWidth="1"/>
    <col min="12795" max="12796" width="10.5703125" customWidth="1"/>
    <col min="12797" max="12797" width="19" customWidth="1"/>
    <col min="12798" max="12798" width="18.42578125" customWidth="1"/>
    <col min="12799" max="12800" width="17.42578125" customWidth="1"/>
    <col min="12801" max="12801" width="4.42578125" customWidth="1"/>
    <col min="12802" max="12802" width="19.42578125" customWidth="1"/>
    <col min="12803" max="12803" width="22.85546875" customWidth="1"/>
    <col min="12805" max="12805" width="12.5703125" bestFit="1" customWidth="1"/>
    <col min="13038" max="13038" width="7.85546875" customWidth="1"/>
    <col min="13039" max="13039" width="15.5703125" customWidth="1"/>
    <col min="13040" max="13040" width="42.85546875" customWidth="1"/>
    <col min="13041" max="13041" width="26.140625" customWidth="1"/>
    <col min="13042" max="13042" width="14.140625" customWidth="1"/>
    <col min="13043" max="13043" width="10.5703125" customWidth="1"/>
    <col min="13044" max="13044" width="16.85546875" customWidth="1"/>
    <col min="13045" max="13045" width="10.5703125" customWidth="1"/>
    <col min="13046" max="13047" width="18.5703125" customWidth="1"/>
    <col min="13048" max="13049" width="10.5703125" customWidth="1"/>
    <col min="13050" max="13050" width="22.140625" customWidth="1"/>
    <col min="13051" max="13052" width="10.5703125" customWidth="1"/>
    <col min="13053" max="13053" width="19" customWidth="1"/>
    <col min="13054" max="13054" width="18.42578125" customWidth="1"/>
    <col min="13055" max="13056" width="17.42578125" customWidth="1"/>
    <col min="13057" max="13057" width="4.42578125" customWidth="1"/>
    <col min="13058" max="13058" width="19.42578125" customWidth="1"/>
    <col min="13059" max="13059" width="22.85546875" customWidth="1"/>
    <col min="13061" max="13061" width="12.5703125" bestFit="1" customWidth="1"/>
    <col min="13294" max="13294" width="7.85546875" customWidth="1"/>
    <col min="13295" max="13295" width="15.5703125" customWidth="1"/>
    <col min="13296" max="13296" width="42.85546875" customWidth="1"/>
    <col min="13297" max="13297" width="26.140625" customWidth="1"/>
    <col min="13298" max="13298" width="14.140625" customWidth="1"/>
    <col min="13299" max="13299" width="10.5703125" customWidth="1"/>
    <col min="13300" max="13300" width="16.85546875" customWidth="1"/>
    <col min="13301" max="13301" width="10.5703125" customWidth="1"/>
    <col min="13302" max="13303" width="18.5703125" customWidth="1"/>
    <col min="13304" max="13305" width="10.5703125" customWidth="1"/>
    <col min="13306" max="13306" width="22.140625" customWidth="1"/>
    <col min="13307" max="13308" width="10.5703125" customWidth="1"/>
    <col min="13309" max="13309" width="19" customWidth="1"/>
    <col min="13310" max="13310" width="18.42578125" customWidth="1"/>
    <col min="13311" max="13312" width="17.42578125" customWidth="1"/>
    <col min="13313" max="13313" width="4.42578125" customWidth="1"/>
    <col min="13314" max="13314" width="19.42578125" customWidth="1"/>
    <col min="13315" max="13315" width="22.85546875" customWidth="1"/>
    <col min="13317" max="13317" width="12.5703125" bestFit="1" customWidth="1"/>
    <col min="13550" max="13550" width="7.85546875" customWidth="1"/>
    <col min="13551" max="13551" width="15.5703125" customWidth="1"/>
    <col min="13552" max="13552" width="42.85546875" customWidth="1"/>
    <col min="13553" max="13553" width="26.140625" customWidth="1"/>
    <col min="13554" max="13554" width="14.140625" customWidth="1"/>
    <col min="13555" max="13555" width="10.5703125" customWidth="1"/>
    <col min="13556" max="13556" width="16.85546875" customWidth="1"/>
    <col min="13557" max="13557" width="10.5703125" customWidth="1"/>
    <col min="13558" max="13559" width="18.5703125" customWidth="1"/>
    <col min="13560" max="13561" width="10.5703125" customWidth="1"/>
    <col min="13562" max="13562" width="22.140625" customWidth="1"/>
    <col min="13563" max="13564" width="10.5703125" customWidth="1"/>
    <col min="13565" max="13565" width="19" customWidth="1"/>
    <col min="13566" max="13566" width="18.42578125" customWidth="1"/>
    <col min="13567" max="13568" width="17.42578125" customWidth="1"/>
    <col min="13569" max="13569" width="4.42578125" customWidth="1"/>
    <col min="13570" max="13570" width="19.42578125" customWidth="1"/>
    <col min="13571" max="13571" width="22.85546875" customWidth="1"/>
    <col min="13573" max="13573" width="12.5703125" bestFit="1" customWidth="1"/>
    <col min="13806" max="13806" width="7.85546875" customWidth="1"/>
    <col min="13807" max="13807" width="15.5703125" customWidth="1"/>
    <col min="13808" max="13808" width="42.85546875" customWidth="1"/>
    <col min="13809" max="13809" width="26.140625" customWidth="1"/>
    <col min="13810" max="13810" width="14.140625" customWidth="1"/>
    <col min="13811" max="13811" width="10.5703125" customWidth="1"/>
    <col min="13812" max="13812" width="16.85546875" customWidth="1"/>
    <col min="13813" max="13813" width="10.5703125" customWidth="1"/>
    <col min="13814" max="13815" width="18.5703125" customWidth="1"/>
    <col min="13816" max="13817" width="10.5703125" customWidth="1"/>
    <col min="13818" max="13818" width="22.140625" customWidth="1"/>
    <col min="13819" max="13820" width="10.5703125" customWidth="1"/>
    <col min="13821" max="13821" width="19" customWidth="1"/>
    <col min="13822" max="13822" width="18.42578125" customWidth="1"/>
    <col min="13823" max="13824" width="17.42578125" customWidth="1"/>
    <col min="13825" max="13825" width="4.42578125" customWidth="1"/>
    <col min="13826" max="13826" width="19.42578125" customWidth="1"/>
    <col min="13827" max="13827" width="22.85546875" customWidth="1"/>
    <col min="13829" max="13829" width="12.5703125" bestFit="1" customWidth="1"/>
    <col min="14062" max="14062" width="7.85546875" customWidth="1"/>
    <col min="14063" max="14063" width="15.5703125" customWidth="1"/>
    <col min="14064" max="14064" width="42.85546875" customWidth="1"/>
    <col min="14065" max="14065" width="26.140625" customWidth="1"/>
    <col min="14066" max="14066" width="14.140625" customWidth="1"/>
    <col min="14067" max="14067" width="10.5703125" customWidth="1"/>
    <col min="14068" max="14068" width="16.85546875" customWidth="1"/>
    <col min="14069" max="14069" width="10.5703125" customWidth="1"/>
    <col min="14070" max="14071" width="18.5703125" customWidth="1"/>
    <col min="14072" max="14073" width="10.5703125" customWidth="1"/>
    <col min="14074" max="14074" width="22.140625" customWidth="1"/>
    <col min="14075" max="14076" width="10.5703125" customWidth="1"/>
    <col min="14077" max="14077" width="19" customWidth="1"/>
    <col min="14078" max="14078" width="18.42578125" customWidth="1"/>
    <col min="14079" max="14080" width="17.42578125" customWidth="1"/>
    <col min="14081" max="14081" width="4.42578125" customWidth="1"/>
    <col min="14082" max="14082" width="19.42578125" customWidth="1"/>
    <col min="14083" max="14083" width="22.85546875" customWidth="1"/>
    <col min="14085" max="14085" width="12.5703125" bestFit="1" customWidth="1"/>
    <col min="14318" max="14318" width="7.85546875" customWidth="1"/>
    <col min="14319" max="14319" width="15.5703125" customWidth="1"/>
    <col min="14320" max="14320" width="42.85546875" customWidth="1"/>
    <col min="14321" max="14321" width="26.140625" customWidth="1"/>
    <col min="14322" max="14322" width="14.140625" customWidth="1"/>
    <col min="14323" max="14323" width="10.5703125" customWidth="1"/>
    <col min="14324" max="14324" width="16.85546875" customWidth="1"/>
    <col min="14325" max="14325" width="10.5703125" customWidth="1"/>
    <col min="14326" max="14327" width="18.5703125" customWidth="1"/>
    <col min="14328" max="14329" width="10.5703125" customWidth="1"/>
    <col min="14330" max="14330" width="22.140625" customWidth="1"/>
    <col min="14331" max="14332" width="10.5703125" customWidth="1"/>
    <col min="14333" max="14333" width="19" customWidth="1"/>
    <col min="14334" max="14334" width="18.42578125" customWidth="1"/>
    <col min="14335" max="14336" width="17.42578125" customWidth="1"/>
    <col min="14337" max="14337" width="4.42578125" customWidth="1"/>
    <col min="14338" max="14338" width="19.42578125" customWidth="1"/>
    <col min="14339" max="14339" width="22.85546875" customWidth="1"/>
    <col min="14341" max="14341" width="12.5703125" bestFit="1" customWidth="1"/>
    <col min="14574" max="14574" width="7.85546875" customWidth="1"/>
    <col min="14575" max="14575" width="15.5703125" customWidth="1"/>
    <col min="14576" max="14576" width="42.85546875" customWidth="1"/>
    <col min="14577" max="14577" width="26.140625" customWidth="1"/>
    <col min="14578" max="14578" width="14.140625" customWidth="1"/>
    <col min="14579" max="14579" width="10.5703125" customWidth="1"/>
    <col min="14580" max="14580" width="16.85546875" customWidth="1"/>
    <col min="14581" max="14581" width="10.5703125" customWidth="1"/>
    <col min="14582" max="14583" width="18.5703125" customWidth="1"/>
    <col min="14584" max="14585" width="10.5703125" customWidth="1"/>
    <col min="14586" max="14586" width="22.140625" customWidth="1"/>
    <col min="14587" max="14588" width="10.5703125" customWidth="1"/>
    <col min="14589" max="14589" width="19" customWidth="1"/>
    <col min="14590" max="14590" width="18.42578125" customWidth="1"/>
    <col min="14591" max="14592" width="17.42578125" customWidth="1"/>
    <col min="14593" max="14593" width="4.42578125" customWidth="1"/>
    <col min="14594" max="14594" width="19.42578125" customWidth="1"/>
    <col min="14595" max="14595" width="22.85546875" customWidth="1"/>
    <col min="14597" max="14597" width="12.5703125" bestFit="1" customWidth="1"/>
    <col min="14830" max="14830" width="7.85546875" customWidth="1"/>
    <col min="14831" max="14831" width="15.5703125" customWidth="1"/>
    <col min="14832" max="14832" width="42.85546875" customWidth="1"/>
    <col min="14833" max="14833" width="26.140625" customWidth="1"/>
    <col min="14834" max="14834" width="14.140625" customWidth="1"/>
    <col min="14835" max="14835" width="10.5703125" customWidth="1"/>
    <col min="14836" max="14836" width="16.85546875" customWidth="1"/>
    <col min="14837" max="14837" width="10.5703125" customWidth="1"/>
    <col min="14838" max="14839" width="18.5703125" customWidth="1"/>
    <col min="14840" max="14841" width="10.5703125" customWidth="1"/>
    <col min="14842" max="14842" width="22.140625" customWidth="1"/>
    <col min="14843" max="14844" width="10.5703125" customWidth="1"/>
    <col min="14845" max="14845" width="19" customWidth="1"/>
    <col min="14846" max="14846" width="18.42578125" customWidth="1"/>
    <col min="14847" max="14848" width="17.42578125" customWidth="1"/>
    <col min="14849" max="14849" width="4.42578125" customWidth="1"/>
    <col min="14850" max="14850" width="19.42578125" customWidth="1"/>
    <col min="14851" max="14851" width="22.85546875" customWidth="1"/>
    <col min="14853" max="14853" width="12.5703125" bestFit="1" customWidth="1"/>
    <col min="15086" max="15086" width="7.85546875" customWidth="1"/>
    <col min="15087" max="15087" width="15.5703125" customWidth="1"/>
    <col min="15088" max="15088" width="42.85546875" customWidth="1"/>
    <col min="15089" max="15089" width="26.140625" customWidth="1"/>
    <col min="15090" max="15090" width="14.140625" customWidth="1"/>
    <col min="15091" max="15091" width="10.5703125" customWidth="1"/>
    <col min="15092" max="15092" width="16.85546875" customWidth="1"/>
    <col min="15093" max="15093" width="10.5703125" customWidth="1"/>
    <col min="15094" max="15095" width="18.5703125" customWidth="1"/>
    <col min="15096" max="15097" width="10.5703125" customWidth="1"/>
    <col min="15098" max="15098" width="22.140625" customWidth="1"/>
    <col min="15099" max="15100" width="10.5703125" customWidth="1"/>
    <col min="15101" max="15101" width="19" customWidth="1"/>
    <col min="15102" max="15102" width="18.42578125" customWidth="1"/>
    <col min="15103" max="15104" width="17.42578125" customWidth="1"/>
    <col min="15105" max="15105" width="4.42578125" customWidth="1"/>
    <col min="15106" max="15106" width="19.42578125" customWidth="1"/>
    <col min="15107" max="15107" width="22.85546875" customWidth="1"/>
    <col min="15109" max="15109" width="12.5703125" bestFit="1" customWidth="1"/>
    <col min="15342" max="15342" width="7.85546875" customWidth="1"/>
    <col min="15343" max="15343" width="15.5703125" customWidth="1"/>
    <col min="15344" max="15344" width="42.85546875" customWidth="1"/>
    <col min="15345" max="15345" width="26.140625" customWidth="1"/>
    <col min="15346" max="15346" width="14.140625" customWidth="1"/>
    <col min="15347" max="15347" width="10.5703125" customWidth="1"/>
    <col min="15348" max="15348" width="16.85546875" customWidth="1"/>
    <col min="15349" max="15349" width="10.5703125" customWidth="1"/>
    <col min="15350" max="15351" width="18.5703125" customWidth="1"/>
    <col min="15352" max="15353" width="10.5703125" customWidth="1"/>
    <col min="15354" max="15354" width="22.140625" customWidth="1"/>
    <col min="15355" max="15356" width="10.5703125" customWidth="1"/>
    <col min="15357" max="15357" width="19" customWidth="1"/>
    <col min="15358" max="15358" width="18.42578125" customWidth="1"/>
    <col min="15359" max="15360" width="17.42578125" customWidth="1"/>
    <col min="15361" max="15361" width="4.42578125" customWidth="1"/>
    <col min="15362" max="15362" width="19.42578125" customWidth="1"/>
    <col min="15363" max="15363" width="22.85546875" customWidth="1"/>
    <col min="15365" max="15365" width="12.5703125" bestFit="1" customWidth="1"/>
    <col min="15598" max="15598" width="7.85546875" customWidth="1"/>
    <col min="15599" max="15599" width="15.5703125" customWidth="1"/>
    <col min="15600" max="15600" width="42.85546875" customWidth="1"/>
    <col min="15601" max="15601" width="26.140625" customWidth="1"/>
    <col min="15602" max="15602" width="14.140625" customWidth="1"/>
    <col min="15603" max="15603" width="10.5703125" customWidth="1"/>
    <col min="15604" max="15604" width="16.85546875" customWidth="1"/>
    <col min="15605" max="15605" width="10.5703125" customWidth="1"/>
    <col min="15606" max="15607" width="18.5703125" customWidth="1"/>
    <col min="15608" max="15609" width="10.5703125" customWidth="1"/>
    <col min="15610" max="15610" width="22.140625" customWidth="1"/>
    <col min="15611" max="15612" width="10.5703125" customWidth="1"/>
    <col min="15613" max="15613" width="19" customWidth="1"/>
    <col min="15614" max="15614" width="18.42578125" customWidth="1"/>
    <col min="15615" max="15616" width="17.42578125" customWidth="1"/>
    <col min="15617" max="15617" width="4.42578125" customWidth="1"/>
    <col min="15618" max="15618" width="19.42578125" customWidth="1"/>
    <col min="15619" max="15619" width="22.85546875" customWidth="1"/>
    <col min="15621" max="15621" width="12.5703125" bestFit="1" customWidth="1"/>
    <col min="15854" max="15854" width="7.85546875" customWidth="1"/>
    <col min="15855" max="15855" width="15.5703125" customWidth="1"/>
    <col min="15856" max="15856" width="42.85546875" customWidth="1"/>
    <col min="15857" max="15857" width="26.140625" customWidth="1"/>
    <col min="15858" max="15858" width="14.140625" customWidth="1"/>
    <col min="15859" max="15859" width="10.5703125" customWidth="1"/>
    <col min="15860" max="15860" width="16.85546875" customWidth="1"/>
    <col min="15861" max="15861" width="10.5703125" customWidth="1"/>
    <col min="15862" max="15863" width="18.5703125" customWidth="1"/>
    <col min="15864" max="15865" width="10.5703125" customWidth="1"/>
    <col min="15866" max="15866" width="22.140625" customWidth="1"/>
    <col min="15867" max="15868" width="10.5703125" customWidth="1"/>
    <col min="15869" max="15869" width="19" customWidth="1"/>
    <col min="15870" max="15870" width="18.42578125" customWidth="1"/>
    <col min="15871" max="15872" width="17.42578125" customWidth="1"/>
    <col min="15873" max="15873" width="4.42578125" customWidth="1"/>
    <col min="15874" max="15874" width="19.42578125" customWidth="1"/>
    <col min="15875" max="15875" width="22.85546875" customWidth="1"/>
    <col min="15877" max="15877" width="12.5703125" bestFit="1" customWidth="1"/>
    <col min="16110" max="16110" width="7.85546875" customWidth="1"/>
    <col min="16111" max="16111" width="15.5703125" customWidth="1"/>
    <col min="16112" max="16112" width="42.85546875" customWidth="1"/>
    <col min="16113" max="16113" width="26.140625" customWidth="1"/>
    <col min="16114" max="16114" width="14.140625" customWidth="1"/>
    <col min="16115" max="16115" width="10.5703125" customWidth="1"/>
    <col min="16116" max="16116" width="16.85546875" customWidth="1"/>
    <col min="16117" max="16117" width="10.5703125" customWidth="1"/>
    <col min="16118" max="16119" width="18.5703125" customWidth="1"/>
    <col min="16120" max="16121" width="10.5703125" customWidth="1"/>
    <col min="16122" max="16122" width="22.140625" customWidth="1"/>
    <col min="16123" max="16124" width="10.5703125" customWidth="1"/>
    <col min="16125" max="16125" width="19" customWidth="1"/>
    <col min="16126" max="16126" width="18.42578125" customWidth="1"/>
    <col min="16127" max="16128" width="17.42578125" customWidth="1"/>
    <col min="16129" max="16129" width="4.42578125" customWidth="1"/>
    <col min="16130" max="16130" width="19.42578125" customWidth="1"/>
    <col min="16131" max="16131" width="22.85546875" customWidth="1"/>
    <col min="16133" max="16133" width="12.5703125" bestFit="1" customWidth="1"/>
  </cols>
  <sheetData>
    <row r="1" spans="1:19" ht="18" x14ac:dyDescent="0.4">
      <c r="A1" s="1" t="s">
        <v>0</v>
      </c>
      <c r="B1" s="2"/>
      <c r="C1" s="3"/>
      <c r="D1" s="3"/>
      <c r="E1" s="3"/>
      <c r="F1" s="3"/>
      <c r="G1" s="3"/>
      <c r="H1" s="3"/>
      <c r="I1" s="3"/>
      <c r="J1" s="3"/>
      <c r="K1" s="3"/>
      <c r="L1" s="3"/>
      <c r="M1" s="3"/>
      <c r="N1" s="3"/>
      <c r="O1" s="3"/>
      <c r="P1" s="3"/>
      <c r="Q1" s="3"/>
      <c r="R1" s="3"/>
      <c r="S1" s="3"/>
    </row>
    <row r="2" spans="1:19" ht="27.95" x14ac:dyDescent="0.6">
      <c r="A2" s="1" t="s">
        <v>1</v>
      </c>
      <c r="B2" s="2"/>
      <c r="C2" s="3"/>
      <c r="D2" s="3"/>
      <c r="E2" s="115" t="s">
        <v>2</v>
      </c>
      <c r="F2" s="115"/>
      <c r="G2" s="115"/>
      <c r="H2" s="115"/>
      <c r="I2" s="115"/>
      <c r="J2" s="115"/>
      <c r="K2" s="115"/>
      <c r="L2" s="24"/>
      <c r="M2" s="24"/>
      <c r="N2" s="3"/>
      <c r="O2" s="3"/>
      <c r="P2" s="3"/>
      <c r="Q2" s="3"/>
      <c r="R2" s="3"/>
      <c r="S2" s="3"/>
    </row>
    <row r="3" spans="1:19" ht="14.45" x14ac:dyDescent="0.35">
      <c r="A3" s="3"/>
      <c r="B3" s="3"/>
      <c r="C3" s="3"/>
      <c r="D3" s="3"/>
      <c r="E3" s="3"/>
      <c r="F3" s="3"/>
      <c r="G3" s="3"/>
      <c r="H3" s="3"/>
      <c r="I3" s="3"/>
      <c r="J3" s="3"/>
      <c r="K3" s="3"/>
      <c r="L3" s="3"/>
      <c r="M3" s="3"/>
      <c r="N3" s="3"/>
      <c r="O3" s="3"/>
      <c r="P3" s="3"/>
      <c r="Q3" s="3"/>
      <c r="R3" s="3"/>
      <c r="S3" s="3"/>
    </row>
    <row r="4" spans="1:19" ht="30.95" x14ac:dyDescent="0.7">
      <c r="A4" s="4"/>
      <c r="B4" s="5"/>
      <c r="C4" s="3"/>
      <c r="D4" s="3"/>
      <c r="E4" s="122"/>
      <c r="F4" s="122"/>
      <c r="G4" s="122"/>
      <c r="H4" s="122"/>
      <c r="I4" s="122"/>
      <c r="J4" s="122"/>
      <c r="K4" s="122"/>
      <c r="L4" s="122"/>
      <c r="M4" s="122"/>
      <c r="N4" s="12"/>
      <c r="O4" s="3"/>
      <c r="P4" s="3"/>
      <c r="Q4" s="3"/>
      <c r="R4" s="3"/>
      <c r="S4" s="3"/>
    </row>
    <row r="5" spans="1:19" ht="27.75" x14ac:dyDescent="0.4">
      <c r="A5" s="3"/>
      <c r="B5" s="3"/>
      <c r="C5" s="3"/>
      <c r="E5" s="116" t="s">
        <v>76</v>
      </c>
      <c r="F5" s="116"/>
      <c r="G5" s="116"/>
      <c r="H5" s="116"/>
      <c r="I5" s="116"/>
      <c r="J5" s="116"/>
      <c r="K5" s="116"/>
      <c r="L5" s="23"/>
      <c r="M5" s="23"/>
      <c r="N5" s="23"/>
      <c r="O5" s="3"/>
      <c r="P5" s="3"/>
      <c r="Q5" s="3"/>
      <c r="R5" s="3"/>
      <c r="S5" s="3"/>
    </row>
    <row r="6" spans="1:19" ht="14.45" x14ac:dyDescent="0.35">
      <c r="A6" s="3"/>
      <c r="B6" s="3"/>
      <c r="C6" s="3"/>
      <c r="D6" s="3"/>
      <c r="E6" s="3"/>
      <c r="F6" s="3"/>
      <c r="G6" s="3"/>
      <c r="H6" s="3"/>
      <c r="I6" s="3"/>
      <c r="J6" s="3"/>
      <c r="K6" s="3"/>
      <c r="L6" s="3"/>
      <c r="M6" s="3"/>
      <c r="N6" s="3"/>
      <c r="O6" s="3"/>
      <c r="P6" s="3"/>
      <c r="Q6" s="3"/>
      <c r="R6" s="3"/>
      <c r="S6" s="3"/>
    </row>
    <row r="7" spans="1:19" ht="20.45" thickBot="1" x14ac:dyDescent="0.45">
      <c r="A7" s="3"/>
      <c r="B7" s="3"/>
      <c r="C7" s="4" t="s">
        <v>3</v>
      </c>
      <c r="D7" s="6" t="s">
        <v>77</v>
      </c>
      <c r="E7" s="3"/>
      <c r="F7" s="3"/>
      <c r="G7" s="3"/>
      <c r="H7" s="3"/>
      <c r="I7" s="3"/>
      <c r="J7" s="3"/>
      <c r="K7" s="3"/>
      <c r="L7" s="3"/>
      <c r="M7" s="3"/>
      <c r="N7" s="3"/>
      <c r="O7" s="3"/>
      <c r="P7" s="3"/>
      <c r="Q7" s="3"/>
      <c r="R7" s="3"/>
      <c r="S7" s="3"/>
    </row>
    <row r="8" spans="1:19" ht="14.45" x14ac:dyDescent="0.35">
      <c r="A8" s="3"/>
      <c r="B8" s="3"/>
      <c r="C8" s="5"/>
      <c r="D8" s="7"/>
      <c r="E8" s="3"/>
      <c r="F8" s="3"/>
      <c r="G8" s="3"/>
      <c r="H8" s="3"/>
      <c r="I8" s="3"/>
      <c r="J8" s="3"/>
      <c r="K8" s="3"/>
      <c r="L8" s="3"/>
      <c r="M8" s="129"/>
      <c r="N8" s="129"/>
      <c r="O8" s="129"/>
      <c r="P8" s="129"/>
      <c r="Q8" s="129"/>
      <c r="R8" s="129"/>
      <c r="S8" s="129"/>
    </row>
    <row r="9" spans="1:19" ht="28.5" customHeight="1" thickBot="1" x14ac:dyDescent="0.7">
      <c r="A9" s="3"/>
      <c r="B9" s="3"/>
      <c r="C9" s="4" t="s">
        <v>4</v>
      </c>
      <c r="D9" s="131" t="s">
        <v>78</v>
      </c>
      <c r="E9" s="132"/>
      <c r="F9" s="132"/>
      <c r="G9" s="132"/>
      <c r="H9" s="132"/>
      <c r="I9" s="132"/>
      <c r="J9" s="132"/>
      <c r="K9" s="3"/>
      <c r="L9" s="3"/>
      <c r="M9" s="3"/>
      <c r="N9" s="3"/>
      <c r="O9" s="3"/>
      <c r="P9" s="3"/>
      <c r="Q9" s="3"/>
      <c r="R9" s="3"/>
      <c r="S9" s="3"/>
    </row>
    <row r="10" spans="1:19" ht="14.45" x14ac:dyDescent="0.35">
      <c r="A10" s="3"/>
      <c r="B10" s="5"/>
      <c r="C10" s="3"/>
      <c r="D10" s="3"/>
      <c r="E10" s="3"/>
      <c r="F10" s="3"/>
      <c r="G10" s="3"/>
      <c r="H10" s="3"/>
      <c r="I10" s="3"/>
      <c r="J10" s="3"/>
      <c r="K10" s="3"/>
      <c r="L10" s="3"/>
      <c r="M10" s="3"/>
      <c r="N10" s="3"/>
      <c r="O10" s="3"/>
      <c r="P10" s="3"/>
      <c r="Q10" s="3"/>
      <c r="R10" s="3"/>
      <c r="S10" s="3"/>
    </row>
    <row r="11" spans="1:19" s="21" customFormat="1" ht="37.5" customHeight="1" x14ac:dyDescent="0.35">
      <c r="A11" s="17"/>
      <c r="B11" s="18" t="s">
        <v>22</v>
      </c>
      <c r="C11" s="19" t="s">
        <v>23</v>
      </c>
      <c r="D11" s="20"/>
      <c r="E11" s="20"/>
      <c r="F11" s="20"/>
      <c r="G11" s="20"/>
      <c r="H11" s="20"/>
      <c r="I11" s="20"/>
      <c r="J11" s="20"/>
      <c r="K11" s="20"/>
      <c r="L11" s="20"/>
      <c r="M11" s="20"/>
      <c r="N11" s="128"/>
      <c r="O11" s="129"/>
      <c r="P11" s="129"/>
      <c r="Q11" s="125"/>
      <c r="R11" s="126"/>
      <c r="S11" s="126"/>
    </row>
    <row r="12" spans="1:19" ht="30" customHeight="1" x14ac:dyDescent="0.25">
      <c r="A12" s="8"/>
      <c r="B12" s="9"/>
      <c r="C12" s="9"/>
      <c r="D12" s="3"/>
      <c r="E12" s="3"/>
      <c r="F12" s="3"/>
      <c r="G12" s="3"/>
      <c r="H12" s="3"/>
      <c r="I12" s="3"/>
      <c r="J12" s="3"/>
      <c r="K12" s="3"/>
      <c r="L12" s="3"/>
      <c r="M12" s="3"/>
      <c r="N12" s="129"/>
      <c r="O12" s="129"/>
      <c r="P12" s="129"/>
      <c r="Q12" s="126"/>
      <c r="R12" s="126"/>
      <c r="S12" s="126"/>
    </row>
    <row r="13" spans="1:19" ht="15" customHeight="1" thickBot="1" x14ac:dyDescent="0.3">
      <c r="A13" s="3"/>
      <c r="B13" s="3"/>
      <c r="C13" s="3"/>
      <c r="D13" s="3"/>
      <c r="E13" s="3"/>
      <c r="F13" s="3"/>
      <c r="G13" s="3"/>
      <c r="H13" s="3"/>
      <c r="I13" s="3"/>
      <c r="J13" s="3"/>
      <c r="K13" s="3"/>
      <c r="L13" s="3"/>
      <c r="M13" s="3"/>
      <c r="N13" s="130"/>
      <c r="O13" s="130"/>
      <c r="P13" s="130"/>
      <c r="Q13" s="127"/>
      <c r="R13" s="127"/>
      <c r="S13" s="127"/>
    </row>
    <row r="14" spans="1:19" ht="30" customHeight="1" x14ac:dyDescent="0.5">
      <c r="A14" s="87" t="s">
        <v>5</v>
      </c>
      <c r="B14" s="93" t="s">
        <v>6</v>
      </c>
      <c r="C14" s="94"/>
      <c r="D14" s="99" t="s">
        <v>7</v>
      </c>
      <c r="E14" s="99"/>
      <c r="F14" s="99" t="s">
        <v>8</v>
      </c>
      <c r="G14" s="99"/>
      <c r="H14" s="99"/>
      <c r="I14" s="99"/>
      <c r="J14" s="100" t="s">
        <v>9</v>
      </c>
      <c r="K14" s="101"/>
      <c r="L14" s="101"/>
      <c r="M14" s="101"/>
      <c r="N14" s="101"/>
      <c r="O14" s="101"/>
      <c r="P14" s="101"/>
      <c r="Q14" s="101"/>
      <c r="R14" s="101"/>
      <c r="S14" s="102"/>
    </row>
    <row r="15" spans="1:19" ht="30" customHeight="1" x14ac:dyDescent="0.5">
      <c r="A15" s="88"/>
      <c r="B15" s="95"/>
      <c r="C15" s="96"/>
      <c r="D15" s="25" t="s">
        <v>10</v>
      </c>
      <c r="E15" s="25" t="s">
        <v>11</v>
      </c>
      <c r="F15" s="109" t="s">
        <v>12</v>
      </c>
      <c r="G15" s="109"/>
      <c r="H15" s="109" t="s">
        <v>13</v>
      </c>
      <c r="I15" s="109"/>
      <c r="J15" s="103"/>
      <c r="K15" s="104"/>
      <c r="L15" s="104"/>
      <c r="M15" s="104"/>
      <c r="N15" s="104"/>
      <c r="O15" s="104"/>
      <c r="P15" s="104"/>
      <c r="Q15" s="104"/>
      <c r="R15" s="104"/>
      <c r="S15" s="105"/>
    </row>
    <row r="16" spans="1:19" ht="30" customHeight="1" x14ac:dyDescent="0.25">
      <c r="A16" s="89"/>
      <c r="B16" s="97"/>
      <c r="C16" s="98"/>
      <c r="D16" s="26" t="s">
        <v>14</v>
      </c>
      <c r="E16" s="26" t="s">
        <v>15</v>
      </c>
      <c r="F16" s="61" t="s">
        <v>16</v>
      </c>
      <c r="G16" s="61"/>
      <c r="H16" s="61" t="s">
        <v>17</v>
      </c>
      <c r="I16" s="61"/>
      <c r="J16" s="106"/>
      <c r="K16" s="107"/>
      <c r="L16" s="107"/>
      <c r="M16" s="107"/>
      <c r="N16" s="107"/>
      <c r="O16" s="107"/>
      <c r="P16" s="107"/>
      <c r="Q16" s="107"/>
      <c r="R16" s="107"/>
      <c r="S16" s="108"/>
    </row>
    <row r="17" spans="1:19" ht="36" customHeight="1" x14ac:dyDescent="0.25">
      <c r="A17" s="166">
        <v>1</v>
      </c>
      <c r="B17" s="78" t="s">
        <v>18</v>
      </c>
      <c r="C17" s="81" t="s">
        <v>60</v>
      </c>
      <c r="D17" s="66">
        <f>IF(D22=0,0,ROUND(D20/D22*100,1))</f>
        <v>51.7</v>
      </c>
      <c r="E17" s="66">
        <f>IF(E22=0,0,ROUND(E20/E22*100,1))</f>
        <v>42</v>
      </c>
      <c r="F17" s="69">
        <f>E17-D17</f>
        <v>-9.7000000000000028</v>
      </c>
      <c r="G17" s="70"/>
      <c r="H17" s="69">
        <f>IF(D17=0,0,ROUND(E17/D17*100,1))</f>
        <v>81.2</v>
      </c>
      <c r="I17" s="70"/>
      <c r="J17" s="50" t="s">
        <v>71</v>
      </c>
      <c r="K17" s="51"/>
      <c r="L17" s="51"/>
      <c r="M17" s="51"/>
      <c r="N17" s="51"/>
      <c r="O17" s="51"/>
      <c r="P17" s="51"/>
      <c r="Q17" s="51"/>
      <c r="R17" s="51"/>
      <c r="S17" s="52"/>
    </row>
    <row r="18" spans="1:19" ht="156.75" customHeight="1" x14ac:dyDescent="0.25">
      <c r="A18" s="167"/>
      <c r="B18" s="79"/>
      <c r="C18" s="82"/>
      <c r="D18" s="67"/>
      <c r="E18" s="67"/>
      <c r="F18" s="71"/>
      <c r="G18" s="72"/>
      <c r="H18" s="71"/>
      <c r="I18" s="72"/>
      <c r="J18" s="53" t="str">
        <f>"El indicador al final del período de evaluación registró un alcanzado del "&amp;E17&amp;" por ciento en comparación con la meta programada del "&amp;D17&amp;" por ciento, representa un cumplimiento de la meta del "&amp;H17&amp;" por ciento, colocando el indicador en un semáforo de color "&amp;IF(AND(D17=0,H17=0),"",IF(AND(H17&gt;=95,H17&lt;=105,H20&gt;=95,H20&lt;=105,H22&gt;=95,H22&lt;=105),"VERDE:SE LOGRÓ LA META",IF(AND(H17&gt;=95,H17&lt;=105,H20&lt;95),"VERDE:AUNQUE EL INDICADOR ES VERDE, HAY VARIACIÓN EN VARIABLES",IF(AND(H17&gt;=95,H17&lt;=105,H20&gt;105),"VERDE:AUNQUE EL INDICADOR ES VERDE, HAY VARIACIÓN EN VARIABLES",IF(AND(H17&gt;=95,H17&lt;=105,H22&lt;95),"VERDE:AUNQUE EL INDICADOR ES VERDE, HAY VARIACIÓN EN VARIABLES",IF(AND(H17&gt;=95,H17&lt;=105,H22&gt;105),"VERDE:AUNQUE EL INDICADOR ES VERDE, HAY VARIACIÓN EN VARIABLES",IF(OR(AND(H17&gt;=90,H17&lt;95),AND(H17&gt;105,H17&lt;=110)),"AMARILLO",IF(OR(H17&lt;90,H17&gt;110),"ROJO",IF(AND(D17&lt;&gt;0,E17=0),"ROJO","")))))))))&amp;". 
"&amp;IF(AND(D17=0,E17=0),"NO",IF(OR(H17&lt;95,H17&gt;105),"SI","NO"))&amp;" hubo variación en el indicador y "&amp;IF(AND(D20=0,D22=0,H20=0,H22=0),"NO",IF(OR(H20&lt;95,H20&gt;105,H22&lt;95,H22&gt;105),"SI","NO"))&amp;" hubo variación en variables."</f>
        <v>El indicador al final del período de evaluación registró un alcanzado del 42 por ciento en comparación con la meta programada del 51.7 por ciento, representa un cumplimiento de la meta del 81.2 por ciento, colocando el indicador en un semáforo de color ROJO. 
SI hubo variación en el indicador y SI hubo variación en variables.</v>
      </c>
      <c r="K18" s="54"/>
      <c r="L18" s="54"/>
      <c r="M18" s="54"/>
      <c r="N18" s="54"/>
      <c r="O18" s="54"/>
      <c r="P18" s="54"/>
      <c r="Q18" s="54"/>
      <c r="R18" s="54"/>
      <c r="S18" s="55"/>
    </row>
    <row r="19" spans="1:19" ht="244.5" customHeight="1" x14ac:dyDescent="0.25">
      <c r="A19" s="167"/>
      <c r="B19" s="80"/>
      <c r="C19" s="83"/>
      <c r="D19" s="68"/>
      <c r="E19" s="68"/>
      <c r="F19" s="73"/>
      <c r="G19" s="74"/>
      <c r="H19" s="73"/>
      <c r="I19" s="74"/>
      <c r="J19" s="75" t="s">
        <v>97</v>
      </c>
      <c r="K19" s="76"/>
      <c r="L19" s="76"/>
      <c r="M19" s="76"/>
      <c r="N19" s="76"/>
      <c r="O19" s="76"/>
      <c r="P19" s="76"/>
      <c r="Q19" s="76"/>
      <c r="R19" s="76"/>
      <c r="S19" s="77"/>
    </row>
    <row r="20" spans="1:19" ht="41.25" customHeight="1" x14ac:dyDescent="0.25">
      <c r="A20" s="167"/>
      <c r="B20" s="110" t="s">
        <v>19</v>
      </c>
      <c r="C20" s="123" t="s">
        <v>61</v>
      </c>
      <c r="D20" s="120">
        <v>18000</v>
      </c>
      <c r="E20" s="120">
        <v>12147</v>
      </c>
      <c r="F20" s="69">
        <f t="shared" ref="F20" si="0">E20-D20</f>
        <v>-5853</v>
      </c>
      <c r="G20" s="70"/>
      <c r="H20" s="69">
        <f t="shared" ref="H20" si="1">IF(D20=0,0,ROUND(E20/D20*100,1))</f>
        <v>67.5</v>
      </c>
      <c r="I20" s="70"/>
      <c r="J20" s="50" t="s">
        <v>72</v>
      </c>
      <c r="K20" s="51"/>
      <c r="L20" s="51"/>
      <c r="M20" s="51"/>
      <c r="N20" s="51"/>
      <c r="O20" s="51"/>
      <c r="P20" s="51"/>
      <c r="Q20" s="51"/>
      <c r="R20" s="51"/>
      <c r="S20" s="52"/>
    </row>
    <row r="21" spans="1:19" ht="205.5" customHeight="1" thickBot="1" x14ac:dyDescent="0.3">
      <c r="A21" s="167"/>
      <c r="B21" s="111"/>
      <c r="C21" s="124"/>
      <c r="D21" s="121"/>
      <c r="E21" s="121"/>
      <c r="F21" s="73"/>
      <c r="G21" s="74"/>
      <c r="H21" s="73"/>
      <c r="I21" s="74"/>
      <c r="J21" s="40" t="s">
        <v>79</v>
      </c>
      <c r="K21" s="41"/>
      <c r="L21" s="41"/>
      <c r="M21" s="41"/>
      <c r="N21" s="41"/>
      <c r="O21" s="41"/>
      <c r="P21" s="41"/>
      <c r="Q21" s="41"/>
      <c r="R21" s="41"/>
      <c r="S21" s="42"/>
    </row>
    <row r="22" spans="1:19" ht="34.5" customHeight="1" x14ac:dyDescent="0.25">
      <c r="A22" s="167"/>
      <c r="B22" s="56" t="s">
        <v>20</v>
      </c>
      <c r="C22" s="135" t="s">
        <v>62</v>
      </c>
      <c r="D22" s="62">
        <v>34800</v>
      </c>
      <c r="E22" s="62">
        <v>28892</v>
      </c>
      <c r="F22" s="49">
        <f>E22-D22</f>
        <v>-5908</v>
      </c>
      <c r="G22" s="49"/>
      <c r="H22" s="49">
        <f>IF(D22=0,0,ROUND(E22/D22*100,1))</f>
        <v>83</v>
      </c>
      <c r="I22" s="49"/>
      <c r="J22" s="58" t="s">
        <v>73</v>
      </c>
      <c r="K22" s="59"/>
      <c r="L22" s="59"/>
      <c r="M22" s="59"/>
      <c r="N22" s="59"/>
      <c r="O22" s="59"/>
      <c r="P22" s="59"/>
      <c r="Q22" s="59"/>
      <c r="R22" s="59"/>
      <c r="S22" s="60"/>
    </row>
    <row r="23" spans="1:19" ht="210.75" customHeight="1" thickBot="1" x14ac:dyDescent="0.3">
      <c r="A23" s="167"/>
      <c r="B23" s="56"/>
      <c r="C23" s="135"/>
      <c r="D23" s="62"/>
      <c r="E23" s="62"/>
      <c r="F23" s="49"/>
      <c r="G23" s="49"/>
      <c r="H23" s="49"/>
      <c r="I23" s="49"/>
      <c r="J23" s="40" t="s">
        <v>98</v>
      </c>
      <c r="K23" s="41"/>
      <c r="L23" s="41"/>
      <c r="M23" s="41"/>
      <c r="N23" s="41"/>
      <c r="O23" s="41"/>
      <c r="P23" s="41"/>
      <c r="Q23" s="41"/>
      <c r="R23" s="41"/>
      <c r="S23" s="42"/>
    </row>
    <row r="24" spans="1:19" ht="39.75" customHeight="1" x14ac:dyDescent="0.25">
      <c r="A24" s="167"/>
      <c r="B24" s="56"/>
      <c r="C24" s="135"/>
      <c r="D24" s="62"/>
      <c r="E24" s="62"/>
      <c r="F24" s="49"/>
      <c r="G24" s="49"/>
      <c r="H24" s="49"/>
      <c r="I24" s="49"/>
      <c r="J24" s="58" t="s">
        <v>74</v>
      </c>
      <c r="K24" s="59"/>
      <c r="L24" s="59"/>
      <c r="M24" s="59"/>
      <c r="N24" s="59"/>
      <c r="O24" s="59"/>
      <c r="P24" s="59"/>
      <c r="Q24" s="59"/>
      <c r="R24" s="59"/>
      <c r="S24" s="60"/>
    </row>
    <row r="25" spans="1:19" ht="210.75" customHeight="1" thickBot="1" x14ac:dyDescent="0.3">
      <c r="A25" s="167"/>
      <c r="B25" s="56"/>
      <c r="C25" s="135"/>
      <c r="D25" s="62"/>
      <c r="E25" s="62"/>
      <c r="F25" s="49"/>
      <c r="G25" s="49"/>
      <c r="H25" s="49"/>
      <c r="I25" s="49"/>
      <c r="J25" s="40" t="s">
        <v>99</v>
      </c>
      <c r="K25" s="41"/>
      <c r="L25" s="41"/>
      <c r="M25" s="41"/>
      <c r="N25" s="41"/>
      <c r="O25" s="41"/>
      <c r="P25" s="41"/>
      <c r="Q25" s="41"/>
      <c r="R25" s="41"/>
      <c r="S25" s="42"/>
    </row>
    <row r="26" spans="1:19" ht="37.5" customHeight="1" thickBot="1" x14ac:dyDescent="0.4">
      <c r="A26" s="10"/>
      <c r="B26" s="11"/>
      <c r="C26" s="11"/>
      <c r="D26" s="11"/>
      <c r="E26" s="11"/>
      <c r="F26" s="11"/>
      <c r="G26" s="11"/>
      <c r="H26" s="11"/>
      <c r="I26" s="11"/>
      <c r="J26" s="11"/>
      <c r="K26" s="11"/>
      <c r="L26" s="11"/>
      <c r="M26" s="11"/>
      <c r="N26" s="11"/>
      <c r="O26" s="11"/>
      <c r="P26" s="11"/>
      <c r="Q26" s="11"/>
      <c r="R26" s="11"/>
      <c r="S26" s="11"/>
    </row>
    <row r="27" spans="1:19" ht="26.25" customHeight="1" x14ac:dyDescent="0.5">
      <c r="A27" s="87" t="s">
        <v>5</v>
      </c>
      <c r="B27" s="93" t="s">
        <v>6</v>
      </c>
      <c r="C27" s="94"/>
      <c r="D27" s="99" t="s">
        <v>7</v>
      </c>
      <c r="E27" s="99"/>
      <c r="F27" s="99" t="s">
        <v>8</v>
      </c>
      <c r="G27" s="99"/>
      <c r="H27" s="99"/>
      <c r="I27" s="99"/>
      <c r="J27" s="100" t="s">
        <v>9</v>
      </c>
      <c r="K27" s="101"/>
      <c r="L27" s="101"/>
      <c r="M27" s="101"/>
      <c r="N27" s="101"/>
      <c r="O27" s="101"/>
      <c r="P27" s="101"/>
      <c r="Q27" s="101"/>
      <c r="R27" s="101"/>
      <c r="S27" s="102"/>
    </row>
    <row r="28" spans="1:19" ht="30" customHeight="1" x14ac:dyDescent="0.5">
      <c r="A28" s="88"/>
      <c r="B28" s="95"/>
      <c r="C28" s="96"/>
      <c r="D28" s="25" t="s">
        <v>10</v>
      </c>
      <c r="E28" s="25" t="s">
        <v>11</v>
      </c>
      <c r="F28" s="109" t="s">
        <v>12</v>
      </c>
      <c r="G28" s="109"/>
      <c r="H28" s="109" t="s">
        <v>13</v>
      </c>
      <c r="I28" s="109"/>
      <c r="J28" s="103"/>
      <c r="K28" s="104"/>
      <c r="L28" s="104"/>
      <c r="M28" s="104"/>
      <c r="N28" s="104"/>
      <c r="O28" s="104"/>
      <c r="P28" s="104"/>
      <c r="Q28" s="104"/>
      <c r="R28" s="104"/>
      <c r="S28" s="105"/>
    </row>
    <row r="29" spans="1:19" ht="26.25" customHeight="1" x14ac:dyDescent="0.25">
      <c r="A29" s="89"/>
      <c r="B29" s="97"/>
      <c r="C29" s="98"/>
      <c r="D29" s="26" t="s">
        <v>14</v>
      </c>
      <c r="E29" s="26" t="s">
        <v>15</v>
      </c>
      <c r="F29" s="61" t="s">
        <v>16</v>
      </c>
      <c r="G29" s="61"/>
      <c r="H29" s="61" t="s">
        <v>17</v>
      </c>
      <c r="I29" s="61"/>
      <c r="J29" s="106"/>
      <c r="K29" s="107"/>
      <c r="L29" s="107"/>
      <c r="M29" s="107"/>
      <c r="N29" s="107"/>
      <c r="O29" s="107"/>
      <c r="P29" s="107"/>
      <c r="Q29" s="107"/>
      <c r="R29" s="107"/>
      <c r="S29" s="108"/>
    </row>
    <row r="30" spans="1:19" ht="38.25" customHeight="1" x14ac:dyDescent="0.25">
      <c r="A30" s="136">
        <v>2</v>
      </c>
      <c r="B30" s="78" t="s">
        <v>18</v>
      </c>
      <c r="C30" s="81" t="s">
        <v>24</v>
      </c>
      <c r="D30" s="66">
        <f>IF(D35=0,0,ROUND(D33/D35*100,1))</f>
        <v>90.8</v>
      </c>
      <c r="E30" s="66">
        <f>IF(E35=0,0,ROUND(E33/E35*100,1))</f>
        <v>91.5</v>
      </c>
      <c r="F30" s="69">
        <f>E30-D30</f>
        <v>0.70000000000000284</v>
      </c>
      <c r="G30" s="70"/>
      <c r="H30" s="69">
        <f>IF(D30=0,0,ROUND(E30/D30*100,1))</f>
        <v>100.8</v>
      </c>
      <c r="I30" s="70"/>
      <c r="J30" s="50" t="s">
        <v>71</v>
      </c>
      <c r="K30" s="51"/>
      <c r="L30" s="51"/>
      <c r="M30" s="51"/>
      <c r="N30" s="51"/>
      <c r="O30" s="51"/>
      <c r="P30" s="51"/>
      <c r="Q30" s="51"/>
      <c r="R30" s="51"/>
      <c r="S30" s="52"/>
    </row>
    <row r="31" spans="1:19" ht="145.5" customHeight="1" x14ac:dyDescent="0.25">
      <c r="A31" s="137"/>
      <c r="B31" s="79"/>
      <c r="C31" s="82"/>
      <c r="D31" s="67"/>
      <c r="E31" s="67"/>
      <c r="F31" s="71"/>
      <c r="G31" s="72"/>
      <c r="H31" s="71"/>
      <c r="I31" s="72"/>
      <c r="J31" s="53" t="str">
        <f>"El indicador al final del período de evaluación registró un alcanzado del "&amp;E30&amp;" por ciento en comparación con la meta programada del "&amp;D30&amp;" por ciento, representa un cumplimiento de la meta del "&amp;H30&amp;" por ciento, colocando el indicador en un semáforo de color "&amp;IF(AND(D30=0,H30=0),"",IF(AND(H30&gt;=95,H30&lt;=105,H33&gt;=95,H33&lt;=105,H35&gt;=95,H35&lt;=105),"VERDE:SE LOGRÓ LA META",IF(AND(H30&gt;=95,H30&lt;=105,H33&lt;95),"VERDE:AUNQUE EL INDICADOR ES VERDE, HAY VARIACIÓN EN VARIABLES",IF(AND(H30&gt;=95,H30&lt;=105,H33&gt;105),"VERDE:AUNQUE EL INDICADOR ES VERDE, HAY VARIACIÓN EN VARIABLES",IF(AND(H30&gt;=95,H30&lt;=105,H35&lt;95),"VERDE:AUNQUE EL INDICADOR ES VERDE, HAY VARIACIÓN EN VARIABLES",IF(AND(H30&gt;=95,H30&lt;=105,H35&gt;105),"VERDE:AUNQUE EL INDICADOR ES VERDE, HAY VARIACIÓN EN VARIABLES",IF(OR(AND(H30&gt;=90,H30&lt;95),AND(H30&gt;105,H30&lt;=110)),"AMARILLO",IF(OR(H30&lt;90,H30&gt;110),"ROJO",IF(AND(D30&lt;&gt;0,E30=0),"ROJO","")))))))))&amp;". 
"&amp;IF(AND(D30=0,E30=0),"NO",IF(OR(H30&lt;95,H30&gt;105),"SI","NO"))&amp;" hubo variación en el indicador y "&amp;IF(AND(D33=0,D35=0,H33=0,H35=0),"NO",IF(OR(H33&lt;95,H33&gt;105,H35&lt;95,H35&gt;105),"SI","NO"))&amp;" hubo variación en variables."</f>
        <v>El indicador al final del período de evaluación registró un alcanzado del 91.5 por ciento en comparación con la meta programada del 90.8 por ciento, representa un cumplimiento de la meta del 100.8 por ciento, colocando el indicador en un semáforo de color VERDE:SE LOGRÓ LA META. 
NO hubo variación en el indicador y NO hubo variación en variables.</v>
      </c>
      <c r="K31" s="54"/>
      <c r="L31" s="54"/>
      <c r="M31" s="54"/>
      <c r="N31" s="54"/>
      <c r="O31" s="54"/>
      <c r="P31" s="54"/>
      <c r="Q31" s="54"/>
      <c r="R31" s="54"/>
      <c r="S31" s="55"/>
    </row>
    <row r="32" spans="1:19" ht="239.25" customHeight="1" x14ac:dyDescent="0.25">
      <c r="A32" s="137"/>
      <c r="B32" s="80"/>
      <c r="C32" s="83"/>
      <c r="D32" s="68"/>
      <c r="E32" s="68"/>
      <c r="F32" s="73"/>
      <c r="G32" s="74"/>
      <c r="H32" s="73"/>
      <c r="I32" s="74"/>
      <c r="J32" s="75" t="s">
        <v>100</v>
      </c>
      <c r="K32" s="76"/>
      <c r="L32" s="76"/>
      <c r="M32" s="76"/>
      <c r="N32" s="76"/>
      <c r="O32" s="76"/>
      <c r="P32" s="76"/>
      <c r="Q32" s="76"/>
      <c r="R32" s="76"/>
      <c r="S32" s="77"/>
    </row>
    <row r="33" spans="1:19" ht="38.25" customHeight="1" x14ac:dyDescent="0.25">
      <c r="A33" s="137"/>
      <c r="B33" s="56" t="s">
        <v>19</v>
      </c>
      <c r="C33" s="141" t="s">
        <v>25</v>
      </c>
      <c r="D33" s="120">
        <v>10594</v>
      </c>
      <c r="E33" s="120">
        <v>10421</v>
      </c>
      <c r="F33" s="49">
        <f t="shared" ref="F33:F35" si="2">E33-D33</f>
        <v>-173</v>
      </c>
      <c r="G33" s="49"/>
      <c r="H33" s="49">
        <f t="shared" ref="H33:H35" si="3">IF(D33=0,0,ROUND(E33/D33*100,1))</f>
        <v>98.4</v>
      </c>
      <c r="I33" s="49"/>
      <c r="J33" s="50" t="s">
        <v>72</v>
      </c>
      <c r="K33" s="51"/>
      <c r="L33" s="51"/>
      <c r="M33" s="51"/>
      <c r="N33" s="51"/>
      <c r="O33" s="51"/>
      <c r="P33" s="51"/>
      <c r="Q33" s="51"/>
      <c r="R33" s="51"/>
      <c r="S33" s="52"/>
    </row>
    <row r="34" spans="1:19" ht="173.25" customHeight="1" thickBot="1" x14ac:dyDescent="0.3">
      <c r="A34" s="137"/>
      <c r="B34" s="56"/>
      <c r="C34" s="142"/>
      <c r="D34" s="121"/>
      <c r="E34" s="121"/>
      <c r="F34" s="49"/>
      <c r="G34" s="49"/>
      <c r="H34" s="49"/>
      <c r="I34" s="49"/>
      <c r="J34" s="40" t="s">
        <v>80</v>
      </c>
      <c r="K34" s="41"/>
      <c r="L34" s="41"/>
      <c r="M34" s="41"/>
      <c r="N34" s="41"/>
      <c r="O34" s="41"/>
      <c r="P34" s="41"/>
      <c r="Q34" s="41"/>
      <c r="R34" s="41"/>
      <c r="S34" s="42"/>
    </row>
    <row r="35" spans="1:19" ht="37.5" customHeight="1" x14ac:dyDescent="0.25">
      <c r="A35" s="137"/>
      <c r="B35" s="114" t="s">
        <v>20</v>
      </c>
      <c r="C35" s="113" t="s">
        <v>42</v>
      </c>
      <c r="D35" s="112">
        <v>11664</v>
      </c>
      <c r="E35" s="112">
        <v>11388</v>
      </c>
      <c r="F35" s="49">
        <f t="shared" si="2"/>
        <v>-276</v>
      </c>
      <c r="G35" s="49"/>
      <c r="H35" s="49">
        <f t="shared" si="3"/>
        <v>97.6</v>
      </c>
      <c r="I35" s="49"/>
      <c r="J35" s="58" t="s">
        <v>73</v>
      </c>
      <c r="K35" s="59"/>
      <c r="L35" s="59"/>
      <c r="M35" s="59"/>
      <c r="N35" s="59"/>
      <c r="O35" s="59"/>
      <c r="P35" s="59"/>
      <c r="Q35" s="59"/>
      <c r="R35" s="59"/>
      <c r="S35" s="60"/>
    </row>
    <row r="36" spans="1:19" ht="198" customHeight="1" thickBot="1" x14ac:dyDescent="0.3">
      <c r="A36" s="137"/>
      <c r="B36" s="114"/>
      <c r="C36" s="113"/>
      <c r="D36" s="112"/>
      <c r="E36" s="112"/>
      <c r="F36" s="49"/>
      <c r="G36" s="49"/>
      <c r="H36" s="49"/>
      <c r="I36" s="49"/>
      <c r="J36" s="40" t="s">
        <v>101</v>
      </c>
      <c r="K36" s="41"/>
      <c r="L36" s="41"/>
      <c r="M36" s="41"/>
      <c r="N36" s="41"/>
      <c r="O36" s="41"/>
      <c r="P36" s="41"/>
      <c r="Q36" s="41"/>
      <c r="R36" s="41"/>
      <c r="S36" s="42"/>
    </row>
    <row r="37" spans="1:19" ht="39" customHeight="1" x14ac:dyDescent="0.25">
      <c r="A37" s="137"/>
      <c r="B37" s="114"/>
      <c r="C37" s="113"/>
      <c r="D37" s="112"/>
      <c r="E37" s="112"/>
      <c r="F37" s="49"/>
      <c r="G37" s="49"/>
      <c r="H37" s="49"/>
      <c r="I37" s="49"/>
      <c r="J37" s="58" t="s">
        <v>74</v>
      </c>
      <c r="K37" s="59"/>
      <c r="L37" s="59"/>
      <c r="M37" s="59"/>
      <c r="N37" s="59"/>
      <c r="O37" s="59"/>
      <c r="P37" s="59"/>
      <c r="Q37" s="59"/>
      <c r="R37" s="59"/>
      <c r="S37" s="60"/>
    </row>
    <row r="38" spans="1:19" ht="198" customHeight="1" thickBot="1" x14ac:dyDescent="0.3">
      <c r="A38" s="138"/>
      <c r="B38" s="114"/>
      <c r="C38" s="113"/>
      <c r="D38" s="112"/>
      <c r="E38" s="112"/>
      <c r="F38" s="49"/>
      <c r="G38" s="49"/>
      <c r="H38" s="49"/>
      <c r="I38" s="49"/>
      <c r="J38" s="40" t="s">
        <v>81</v>
      </c>
      <c r="K38" s="41"/>
      <c r="L38" s="41"/>
      <c r="M38" s="41"/>
      <c r="N38" s="41"/>
      <c r="O38" s="41"/>
      <c r="P38" s="41"/>
      <c r="Q38" s="41"/>
      <c r="R38" s="41"/>
      <c r="S38" s="42"/>
    </row>
    <row r="39" spans="1:19" ht="42" customHeight="1" thickBot="1" x14ac:dyDescent="0.4">
      <c r="A39" s="117"/>
      <c r="B39" s="118"/>
      <c r="C39" s="118"/>
      <c r="D39" s="118"/>
      <c r="E39" s="118"/>
      <c r="F39" s="118"/>
      <c r="G39" s="118"/>
      <c r="H39" s="118"/>
      <c r="I39" s="118"/>
      <c r="J39" s="118"/>
      <c r="K39" s="118"/>
      <c r="L39" s="118"/>
      <c r="M39" s="118"/>
      <c r="N39" s="118"/>
      <c r="O39" s="118"/>
      <c r="P39" s="118"/>
      <c r="Q39" s="118"/>
      <c r="R39" s="118"/>
      <c r="S39" s="119"/>
    </row>
    <row r="40" spans="1:19" ht="26.25" customHeight="1" x14ac:dyDescent="0.5">
      <c r="A40" s="87" t="s">
        <v>5</v>
      </c>
      <c r="B40" s="93" t="s">
        <v>6</v>
      </c>
      <c r="C40" s="94"/>
      <c r="D40" s="99" t="s">
        <v>7</v>
      </c>
      <c r="E40" s="99"/>
      <c r="F40" s="99" t="s">
        <v>8</v>
      </c>
      <c r="G40" s="99"/>
      <c r="H40" s="99"/>
      <c r="I40" s="99"/>
      <c r="J40" s="100" t="s">
        <v>9</v>
      </c>
      <c r="K40" s="101"/>
      <c r="L40" s="101"/>
      <c r="M40" s="101"/>
      <c r="N40" s="101"/>
      <c r="O40" s="101"/>
      <c r="P40" s="101"/>
      <c r="Q40" s="101"/>
      <c r="R40" s="101"/>
      <c r="S40" s="102"/>
    </row>
    <row r="41" spans="1:19" ht="30" customHeight="1" x14ac:dyDescent="0.5">
      <c r="A41" s="88"/>
      <c r="B41" s="95"/>
      <c r="C41" s="96"/>
      <c r="D41" s="25" t="s">
        <v>10</v>
      </c>
      <c r="E41" s="25" t="s">
        <v>11</v>
      </c>
      <c r="F41" s="109" t="s">
        <v>12</v>
      </c>
      <c r="G41" s="109"/>
      <c r="H41" s="109" t="s">
        <v>13</v>
      </c>
      <c r="I41" s="109"/>
      <c r="J41" s="103"/>
      <c r="K41" s="104"/>
      <c r="L41" s="104"/>
      <c r="M41" s="104"/>
      <c r="N41" s="104"/>
      <c r="O41" s="104"/>
      <c r="P41" s="104"/>
      <c r="Q41" s="104"/>
      <c r="R41" s="104"/>
      <c r="S41" s="105"/>
    </row>
    <row r="42" spans="1:19" ht="26.25" customHeight="1" x14ac:dyDescent="0.25">
      <c r="A42" s="89"/>
      <c r="B42" s="97"/>
      <c r="C42" s="98"/>
      <c r="D42" s="26" t="s">
        <v>14</v>
      </c>
      <c r="E42" s="26" t="s">
        <v>15</v>
      </c>
      <c r="F42" s="61" t="s">
        <v>16</v>
      </c>
      <c r="G42" s="61"/>
      <c r="H42" s="61" t="s">
        <v>17</v>
      </c>
      <c r="I42" s="61"/>
      <c r="J42" s="106"/>
      <c r="K42" s="107"/>
      <c r="L42" s="107"/>
      <c r="M42" s="107"/>
      <c r="N42" s="107"/>
      <c r="O42" s="107"/>
      <c r="P42" s="107"/>
      <c r="Q42" s="107"/>
      <c r="R42" s="107"/>
      <c r="S42" s="108"/>
    </row>
    <row r="43" spans="1:19" ht="39.75" customHeight="1" x14ac:dyDescent="0.25">
      <c r="A43" s="136">
        <v>3</v>
      </c>
      <c r="B43" s="78" t="s">
        <v>18</v>
      </c>
      <c r="C43" s="81" t="s">
        <v>43</v>
      </c>
      <c r="D43" s="66">
        <f>IF(D48=0,0,ROUND(D46/D48*100,1))</f>
        <v>90</v>
      </c>
      <c r="E43" s="66">
        <f>IF(E48=0,0,ROUND(E46/E48*100,1))</f>
        <v>91.2</v>
      </c>
      <c r="F43" s="69">
        <f>E43-D43</f>
        <v>1.2000000000000028</v>
      </c>
      <c r="G43" s="70"/>
      <c r="H43" s="69">
        <f>IF(D43=0,0,ROUND(E43/D43*100,1))</f>
        <v>101.3</v>
      </c>
      <c r="I43" s="70"/>
      <c r="J43" s="50" t="s">
        <v>71</v>
      </c>
      <c r="K43" s="51"/>
      <c r="L43" s="51"/>
      <c r="M43" s="51"/>
      <c r="N43" s="51"/>
      <c r="O43" s="51"/>
      <c r="P43" s="51"/>
      <c r="Q43" s="51"/>
      <c r="R43" s="51"/>
      <c r="S43" s="52"/>
    </row>
    <row r="44" spans="1:19" ht="139.5" customHeight="1" x14ac:dyDescent="0.25">
      <c r="A44" s="137"/>
      <c r="B44" s="79"/>
      <c r="C44" s="82"/>
      <c r="D44" s="67"/>
      <c r="E44" s="67"/>
      <c r="F44" s="71"/>
      <c r="G44" s="72"/>
      <c r="H44" s="71"/>
      <c r="I44" s="72"/>
      <c r="J44" s="53" t="str">
        <f>"El indicador al final del período de evaluación registró un alcanzado del "&amp;E43&amp;" por ciento en comparación con la meta programada del "&amp;D43&amp;" por ciento, representa un cumplimiento de la meta del "&amp;H43&amp;" por ciento, colocando el indicador en un semáforo de color "&amp;IF(AND(D43=0,H43=0),"",IF(AND(H43&gt;=95,H43&lt;=105,H46&gt;=95,H46&lt;=105,H48&gt;=95,H48&lt;=105),"VERDE:SE LOGRÓ LA META",IF(AND(H43&gt;=95,H43&lt;=105,H46&lt;95),"VERDE:AUNQUE EL INDICADOR ES VERDE, HAY VARIACIÓN EN VARIABLES",IF(AND(H43&gt;=95,H43&lt;=105,H46&gt;105),"VERDE:AUNQUE EL INDICADOR ES VERDE, HAY VARIACIÓN EN VARIABLES",IF(AND(H43&gt;=95,H43&lt;=105,H48&lt;95),"VERDE:AUNQUE EL INDICADOR ES VERDE, HAY VARIACIÓN EN VARIABLES",IF(AND(H43&gt;=95,H43&lt;=105,H48&gt;105),"VERDE:AUNQUE EL INDICADOR ES VERDE, HAY VARIACIÓN EN VARIABLES",IF(OR(AND(H43&gt;=90,H43&lt;95),AND(H43&gt;105,H43&lt;=110)),"AMARILLO",IF(OR(H43&lt;90,H43&gt;110),"ROJO",IF(AND(D43&lt;&gt;0,E43=0),"ROJO","")))))))))&amp;". 
"&amp;IF(AND(D43=0,E43=0),"NO",IF(OR(H43&lt;95,H43&gt;105),"SI","NO"))&amp;" hubo variación en el indicador y "&amp;IF(AND(D46=0,D48=0,H46=0,H48=0),"NO",IF(OR(H46&lt;95,H46&gt;105,H48&lt;95,H48&gt;105),"SI","NO"))&amp;" hubo variación en variables."</f>
        <v>El indicador al final del período de evaluación registró un alcanzado del 91.2 por ciento en comparación con la meta programada del 90 por ciento, representa un cumplimiento de la meta del 101.3 por ciento, colocando el indicador en un semáforo de color VERDE:SE LOGRÓ LA META. 
NO hubo variación en el indicador y NO hubo variación en variables.</v>
      </c>
      <c r="K44" s="54"/>
      <c r="L44" s="54"/>
      <c r="M44" s="54"/>
      <c r="N44" s="54"/>
      <c r="O44" s="54"/>
      <c r="P44" s="54"/>
      <c r="Q44" s="54"/>
      <c r="R44" s="54"/>
      <c r="S44" s="55"/>
    </row>
    <row r="45" spans="1:19" ht="280.5" customHeight="1" x14ac:dyDescent="0.25">
      <c r="A45" s="137"/>
      <c r="B45" s="80"/>
      <c r="C45" s="83"/>
      <c r="D45" s="68"/>
      <c r="E45" s="68"/>
      <c r="F45" s="73"/>
      <c r="G45" s="74"/>
      <c r="H45" s="73"/>
      <c r="I45" s="74"/>
      <c r="J45" s="75" t="s">
        <v>102</v>
      </c>
      <c r="K45" s="76"/>
      <c r="L45" s="76"/>
      <c r="M45" s="76"/>
      <c r="N45" s="76"/>
      <c r="O45" s="76"/>
      <c r="P45" s="76"/>
      <c r="Q45" s="76"/>
      <c r="R45" s="76"/>
      <c r="S45" s="77"/>
    </row>
    <row r="46" spans="1:19" ht="42" customHeight="1" x14ac:dyDescent="0.25">
      <c r="A46" s="137"/>
      <c r="B46" s="56" t="s">
        <v>19</v>
      </c>
      <c r="C46" s="143" t="s">
        <v>44</v>
      </c>
      <c r="D46" s="62">
        <v>1080</v>
      </c>
      <c r="E46" s="120">
        <v>1094</v>
      </c>
      <c r="F46" s="69">
        <f>E46-D46</f>
        <v>14</v>
      </c>
      <c r="G46" s="70"/>
      <c r="H46" s="69">
        <f>IF(D46=0,0,ROUND(E46/D46*100,1))</f>
        <v>101.3</v>
      </c>
      <c r="I46" s="70"/>
      <c r="J46" s="50" t="s">
        <v>72</v>
      </c>
      <c r="K46" s="51"/>
      <c r="L46" s="51"/>
      <c r="M46" s="51"/>
      <c r="N46" s="51"/>
      <c r="O46" s="51"/>
      <c r="P46" s="51"/>
      <c r="Q46" s="51"/>
      <c r="R46" s="51"/>
      <c r="S46" s="52"/>
    </row>
    <row r="47" spans="1:19" ht="173.25" customHeight="1" thickBot="1" x14ac:dyDescent="0.3">
      <c r="A47" s="137"/>
      <c r="B47" s="56"/>
      <c r="C47" s="143"/>
      <c r="D47" s="62"/>
      <c r="E47" s="121"/>
      <c r="F47" s="73"/>
      <c r="G47" s="74"/>
      <c r="H47" s="73"/>
      <c r="I47" s="74"/>
      <c r="J47" s="40" t="s">
        <v>82</v>
      </c>
      <c r="K47" s="41"/>
      <c r="L47" s="41"/>
      <c r="M47" s="41"/>
      <c r="N47" s="41"/>
      <c r="O47" s="41"/>
      <c r="P47" s="41"/>
      <c r="Q47" s="41"/>
      <c r="R47" s="41"/>
      <c r="S47" s="42"/>
    </row>
    <row r="48" spans="1:19" ht="41.25" customHeight="1" x14ac:dyDescent="0.25">
      <c r="A48" s="137"/>
      <c r="B48" s="56" t="s">
        <v>20</v>
      </c>
      <c r="C48" s="135" t="s">
        <v>45</v>
      </c>
      <c r="D48" s="62">
        <v>1200</v>
      </c>
      <c r="E48" s="62">
        <v>1200</v>
      </c>
      <c r="F48" s="49">
        <f>E48-D48</f>
        <v>0</v>
      </c>
      <c r="G48" s="49"/>
      <c r="H48" s="49">
        <f>IF(D48=0,0,ROUND(E48/D48*100,1))</f>
        <v>100</v>
      </c>
      <c r="I48" s="49"/>
      <c r="J48" s="58" t="s">
        <v>73</v>
      </c>
      <c r="K48" s="59"/>
      <c r="L48" s="59"/>
      <c r="M48" s="59"/>
      <c r="N48" s="59"/>
      <c r="O48" s="59"/>
      <c r="P48" s="59"/>
      <c r="Q48" s="59"/>
      <c r="R48" s="59"/>
      <c r="S48" s="60"/>
    </row>
    <row r="49" spans="1:19" ht="156" customHeight="1" thickBot="1" x14ac:dyDescent="0.3">
      <c r="A49" s="137"/>
      <c r="B49" s="56"/>
      <c r="C49" s="135"/>
      <c r="D49" s="62"/>
      <c r="E49" s="62"/>
      <c r="F49" s="49"/>
      <c r="G49" s="49"/>
      <c r="H49" s="49"/>
      <c r="I49" s="49"/>
      <c r="J49" s="40" t="s">
        <v>83</v>
      </c>
      <c r="K49" s="41"/>
      <c r="L49" s="41"/>
      <c r="M49" s="41"/>
      <c r="N49" s="41"/>
      <c r="O49" s="41"/>
      <c r="P49" s="41"/>
      <c r="Q49" s="41"/>
      <c r="R49" s="41"/>
      <c r="S49" s="42"/>
    </row>
    <row r="50" spans="1:19" ht="42" customHeight="1" x14ac:dyDescent="0.25">
      <c r="A50" s="137"/>
      <c r="B50" s="56"/>
      <c r="C50" s="135"/>
      <c r="D50" s="62"/>
      <c r="E50" s="62"/>
      <c r="F50" s="49"/>
      <c r="G50" s="49"/>
      <c r="H50" s="49"/>
      <c r="I50" s="49"/>
      <c r="J50" s="58" t="s">
        <v>74</v>
      </c>
      <c r="K50" s="59"/>
      <c r="L50" s="59"/>
      <c r="M50" s="59"/>
      <c r="N50" s="59"/>
      <c r="O50" s="59"/>
      <c r="P50" s="59"/>
      <c r="Q50" s="59"/>
      <c r="R50" s="59"/>
      <c r="S50" s="60"/>
    </row>
    <row r="51" spans="1:19" ht="156" customHeight="1" thickBot="1" x14ac:dyDescent="0.3">
      <c r="A51" s="138"/>
      <c r="B51" s="56"/>
      <c r="C51" s="135"/>
      <c r="D51" s="62"/>
      <c r="E51" s="62"/>
      <c r="F51" s="49"/>
      <c r="G51" s="49"/>
      <c r="H51" s="49"/>
      <c r="I51" s="49"/>
      <c r="J51" s="40" t="s">
        <v>84</v>
      </c>
      <c r="K51" s="41"/>
      <c r="L51" s="41"/>
      <c r="M51" s="41"/>
      <c r="N51" s="41"/>
      <c r="O51" s="41"/>
      <c r="P51" s="41"/>
      <c r="Q51" s="41"/>
      <c r="R51" s="41"/>
      <c r="S51" s="42"/>
    </row>
    <row r="52" spans="1:19" ht="54" customHeight="1" thickBot="1" x14ac:dyDescent="0.4">
      <c r="A52" s="10"/>
      <c r="B52" s="11"/>
      <c r="C52" s="11"/>
      <c r="D52" s="11"/>
      <c r="E52" s="11"/>
      <c r="F52" s="11"/>
      <c r="G52" s="11"/>
      <c r="H52" s="11"/>
      <c r="I52" s="11"/>
      <c r="J52" s="11"/>
      <c r="K52" s="11"/>
      <c r="L52" s="11"/>
      <c r="M52" s="11"/>
      <c r="N52" s="11"/>
      <c r="O52" s="11"/>
      <c r="P52" s="11"/>
      <c r="Q52" s="11"/>
      <c r="R52" s="11"/>
      <c r="S52" s="11"/>
    </row>
    <row r="53" spans="1:19" ht="26.25" customHeight="1" x14ac:dyDescent="0.5">
      <c r="A53" s="87" t="s">
        <v>5</v>
      </c>
      <c r="B53" s="93" t="s">
        <v>6</v>
      </c>
      <c r="C53" s="94"/>
      <c r="D53" s="99" t="s">
        <v>7</v>
      </c>
      <c r="E53" s="99"/>
      <c r="F53" s="99" t="s">
        <v>8</v>
      </c>
      <c r="G53" s="99"/>
      <c r="H53" s="99"/>
      <c r="I53" s="99"/>
      <c r="J53" s="100" t="s">
        <v>9</v>
      </c>
      <c r="K53" s="101"/>
      <c r="L53" s="101"/>
      <c r="M53" s="101"/>
      <c r="N53" s="101"/>
      <c r="O53" s="101"/>
      <c r="P53" s="101"/>
      <c r="Q53" s="101"/>
      <c r="R53" s="101"/>
      <c r="S53" s="102"/>
    </row>
    <row r="54" spans="1:19" ht="30" customHeight="1" x14ac:dyDescent="0.5">
      <c r="A54" s="88"/>
      <c r="B54" s="95"/>
      <c r="C54" s="96"/>
      <c r="D54" s="25" t="s">
        <v>10</v>
      </c>
      <c r="E54" s="25" t="s">
        <v>11</v>
      </c>
      <c r="F54" s="109" t="s">
        <v>12</v>
      </c>
      <c r="G54" s="109"/>
      <c r="H54" s="109" t="s">
        <v>13</v>
      </c>
      <c r="I54" s="109"/>
      <c r="J54" s="103"/>
      <c r="K54" s="104"/>
      <c r="L54" s="104"/>
      <c r="M54" s="104"/>
      <c r="N54" s="104"/>
      <c r="O54" s="104"/>
      <c r="P54" s="104"/>
      <c r="Q54" s="104"/>
      <c r="R54" s="104"/>
      <c r="S54" s="105"/>
    </row>
    <row r="55" spans="1:19" ht="26.25" customHeight="1" x14ac:dyDescent="0.25">
      <c r="A55" s="89"/>
      <c r="B55" s="97"/>
      <c r="C55" s="98"/>
      <c r="D55" s="26" t="s">
        <v>14</v>
      </c>
      <c r="E55" s="26" t="s">
        <v>15</v>
      </c>
      <c r="F55" s="61" t="s">
        <v>16</v>
      </c>
      <c r="G55" s="61"/>
      <c r="H55" s="61" t="s">
        <v>17</v>
      </c>
      <c r="I55" s="61"/>
      <c r="J55" s="106"/>
      <c r="K55" s="107"/>
      <c r="L55" s="107"/>
      <c r="M55" s="107"/>
      <c r="N55" s="107"/>
      <c r="O55" s="107"/>
      <c r="P55" s="107"/>
      <c r="Q55" s="107"/>
      <c r="R55" s="107"/>
      <c r="S55" s="108"/>
    </row>
    <row r="56" spans="1:19" ht="40.5" customHeight="1" x14ac:dyDescent="0.25">
      <c r="A56" s="136">
        <v>4</v>
      </c>
      <c r="B56" s="78" t="s">
        <v>18</v>
      </c>
      <c r="C56" s="81" t="s">
        <v>26</v>
      </c>
      <c r="D56" s="66">
        <f>IF(D61=0,0,ROUND(D59/D61*100,1))</f>
        <v>81.099999999999994</v>
      </c>
      <c r="E56" s="66">
        <f>IF(E61=0,0,ROUND(E59/E61*100,1))</f>
        <v>81.8</v>
      </c>
      <c r="F56" s="69">
        <f>E56-D56</f>
        <v>0.70000000000000284</v>
      </c>
      <c r="G56" s="70"/>
      <c r="H56" s="69">
        <f>IF(D56=0,0,ROUND(E56/D56*100,1))</f>
        <v>100.9</v>
      </c>
      <c r="I56" s="70"/>
      <c r="J56" s="50" t="s">
        <v>71</v>
      </c>
      <c r="K56" s="51"/>
      <c r="L56" s="51"/>
      <c r="M56" s="51"/>
      <c r="N56" s="51"/>
      <c r="O56" s="51"/>
      <c r="P56" s="51"/>
      <c r="Q56" s="51"/>
      <c r="R56" s="51"/>
      <c r="S56" s="52"/>
    </row>
    <row r="57" spans="1:19" ht="136.5" customHeight="1" x14ac:dyDescent="0.25">
      <c r="A57" s="137"/>
      <c r="B57" s="79"/>
      <c r="C57" s="82"/>
      <c r="D57" s="67"/>
      <c r="E57" s="67"/>
      <c r="F57" s="71"/>
      <c r="G57" s="72"/>
      <c r="H57" s="71"/>
      <c r="I57" s="72"/>
      <c r="J57" s="53" t="str">
        <f>"El indicador al final del período de evaluación registró un alcanzado del "&amp;E56&amp;" por ciento en comparación con la meta programada del "&amp;D56&amp;" por ciento, representa un cumplimiento de la meta del "&amp;H56&amp;" por ciento, colocando el indicador en un semáforo de color "&amp;IF(AND(D56=0,H56=0),"",IF(AND(H56&gt;=95,H56&lt;=105,H59&gt;=95,H59&lt;=105,H61&gt;=95,H61&lt;=105),"VERDE:SE LOGRÓ LA META",IF(AND(H56&gt;=95,H56&lt;=105,H59&lt;95),"VERDE:AUNQUE EL INDICADOR ES VERDE, HAY VARIACIÓN EN VARIABLES",IF(AND(H56&gt;=95,H56&lt;=105,H59&gt;105),"VERDE:AUNQUE EL INDICADOR ES VERDE, HAY VARIACIÓN EN VARIABLES",IF(AND(H56&gt;=95,H56&lt;=105,H61&lt;95),"VERDE:AUNQUE EL INDICADOR ES VERDE, HAY VARIACIÓN EN VARIABLES",IF(AND(H56&gt;=95,H56&lt;=105,H61&gt;105),"VERDE:AUNQUE EL INDICADOR ES VERDE, HAY VARIACIÓN EN VARIABLES",IF(OR(AND(H56&gt;=90,H56&lt;95),AND(H56&gt;105,H56&lt;=110)),"AMARILLO",IF(OR(H56&lt;90,H56&gt;110),"ROJO",IF(AND(D56&lt;&gt;0,E56=0),"ROJO","")))))))))&amp;". 
"&amp;IF(AND(D56=0,E56=0),"NO",IF(OR(H56&lt;95,H56&gt;105),"SI","NO"))&amp;" hubo variación en el indicador y "&amp;IF(AND(D59=0,D61=0,H59=0,H61=0),"NO",IF(OR(H59&lt;95,H59&gt;105,H61&lt;95,H61&gt;105),"SI","NO"))&amp;" hubo variación en variables."</f>
        <v>El indicador al final del período de evaluación registró un alcanzado del 81.8 por ciento en comparación con la meta programada del 81.1 por ciento, representa un cumplimiento de la meta del 100.9 por ciento, colocando el indicador en un semáforo de color VERDE:SE LOGRÓ LA META. 
NO hubo variación en el indicador y NO hubo variación en variables.</v>
      </c>
      <c r="K57" s="54"/>
      <c r="L57" s="54"/>
      <c r="M57" s="54"/>
      <c r="N57" s="54"/>
      <c r="O57" s="54"/>
      <c r="P57" s="54"/>
      <c r="Q57" s="54"/>
      <c r="R57" s="54"/>
      <c r="S57" s="55"/>
    </row>
    <row r="58" spans="1:19" ht="264" customHeight="1" x14ac:dyDescent="0.25">
      <c r="A58" s="137"/>
      <c r="B58" s="80"/>
      <c r="C58" s="83"/>
      <c r="D58" s="68"/>
      <c r="E58" s="68"/>
      <c r="F58" s="73"/>
      <c r="G58" s="74"/>
      <c r="H58" s="73"/>
      <c r="I58" s="74"/>
      <c r="J58" s="75" t="s">
        <v>119</v>
      </c>
      <c r="K58" s="76"/>
      <c r="L58" s="76"/>
      <c r="M58" s="76"/>
      <c r="N58" s="76"/>
      <c r="O58" s="76"/>
      <c r="P58" s="76"/>
      <c r="Q58" s="76"/>
      <c r="R58" s="76"/>
      <c r="S58" s="77"/>
    </row>
    <row r="59" spans="1:19" ht="35.25" customHeight="1" x14ac:dyDescent="0.25">
      <c r="A59" s="137"/>
      <c r="B59" s="110" t="s">
        <v>19</v>
      </c>
      <c r="C59" s="141" t="s">
        <v>27</v>
      </c>
      <c r="D59" s="120">
        <v>18000</v>
      </c>
      <c r="E59" s="120">
        <v>17923</v>
      </c>
      <c r="F59" s="69">
        <f>E59-D59</f>
        <v>-77</v>
      </c>
      <c r="G59" s="70"/>
      <c r="H59" s="69">
        <f>IF(D59=0,0,ROUND(E59/D59*100,1))</f>
        <v>99.6</v>
      </c>
      <c r="I59" s="70"/>
      <c r="J59" s="50" t="s">
        <v>72</v>
      </c>
      <c r="K59" s="51"/>
      <c r="L59" s="51"/>
      <c r="M59" s="51"/>
      <c r="N59" s="51"/>
      <c r="O59" s="51"/>
      <c r="P59" s="51"/>
      <c r="Q59" s="51"/>
      <c r="R59" s="51"/>
      <c r="S59" s="52"/>
    </row>
    <row r="60" spans="1:19" ht="180.75" customHeight="1" thickBot="1" x14ac:dyDescent="0.3">
      <c r="A60" s="137"/>
      <c r="B60" s="111"/>
      <c r="C60" s="142"/>
      <c r="D60" s="121"/>
      <c r="E60" s="121"/>
      <c r="F60" s="73"/>
      <c r="G60" s="74"/>
      <c r="H60" s="73"/>
      <c r="I60" s="74"/>
      <c r="J60" s="40" t="s">
        <v>120</v>
      </c>
      <c r="K60" s="41"/>
      <c r="L60" s="41"/>
      <c r="M60" s="41"/>
      <c r="N60" s="41"/>
      <c r="O60" s="41"/>
      <c r="P60" s="41"/>
      <c r="Q60" s="41"/>
      <c r="R60" s="41"/>
      <c r="S60" s="42"/>
    </row>
    <row r="61" spans="1:19" ht="38.25" customHeight="1" x14ac:dyDescent="0.25">
      <c r="A61" s="137"/>
      <c r="B61" s="56" t="s">
        <v>20</v>
      </c>
      <c r="C61" s="135" t="s">
        <v>46</v>
      </c>
      <c r="D61" s="62">
        <v>22200</v>
      </c>
      <c r="E61" s="62">
        <v>21906</v>
      </c>
      <c r="F61" s="49">
        <f>E61-D61</f>
        <v>-294</v>
      </c>
      <c r="G61" s="49"/>
      <c r="H61" s="49">
        <f>IF(D61=0,0,ROUND(E61/D61*100,1))</f>
        <v>98.7</v>
      </c>
      <c r="I61" s="49"/>
      <c r="J61" s="58" t="s">
        <v>73</v>
      </c>
      <c r="K61" s="59"/>
      <c r="L61" s="59"/>
      <c r="M61" s="59"/>
      <c r="N61" s="59"/>
      <c r="O61" s="59"/>
      <c r="P61" s="59"/>
      <c r="Q61" s="59"/>
      <c r="R61" s="59"/>
      <c r="S61" s="60"/>
    </row>
    <row r="62" spans="1:19" ht="169.5" customHeight="1" thickBot="1" x14ac:dyDescent="0.3">
      <c r="A62" s="137"/>
      <c r="B62" s="56"/>
      <c r="C62" s="135"/>
      <c r="D62" s="62"/>
      <c r="E62" s="62"/>
      <c r="F62" s="49"/>
      <c r="G62" s="49"/>
      <c r="H62" s="49"/>
      <c r="I62" s="49"/>
      <c r="J62" s="40" t="s">
        <v>121</v>
      </c>
      <c r="K62" s="41"/>
      <c r="L62" s="41"/>
      <c r="M62" s="41"/>
      <c r="N62" s="41"/>
      <c r="O62" s="41"/>
      <c r="P62" s="41"/>
      <c r="Q62" s="41"/>
      <c r="R62" s="41"/>
      <c r="S62" s="42"/>
    </row>
    <row r="63" spans="1:19" ht="43.5" customHeight="1" x14ac:dyDescent="0.25">
      <c r="A63" s="137"/>
      <c r="B63" s="56"/>
      <c r="C63" s="135"/>
      <c r="D63" s="62"/>
      <c r="E63" s="62"/>
      <c r="F63" s="49"/>
      <c r="G63" s="49"/>
      <c r="H63" s="49"/>
      <c r="I63" s="49"/>
      <c r="J63" s="58" t="s">
        <v>74</v>
      </c>
      <c r="K63" s="59"/>
      <c r="L63" s="59"/>
      <c r="M63" s="59"/>
      <c r="N63" s="59"/>
      <c r="O63" s="59"/>
      <c r="P63" s="59"/>
      <c r="Q63" s="59"/>
      <c r="R63" s="59"/>
      <c r="S63" s="60"/>
    </row>
    <row r="64" spans="1:19" ht="169.5" customHeight="1" thickBot="1" x14ac:dyDescent="0.3">
      <c r="A64" s="138"/>
      <c r="B64" s="56"/>
      <c r="C64" s="135"/>
      <c r="D64" s="62"/>
      <c r="E64" s="62"/>
      <c r="F64" s="49"/>
      <c r="G64" s="49"/>
      <c r="H64" s="49"/>
      <c r="I64" s="49"/>
      <c r="J64" s="40" t="s">
        <v>122</v>
      </c>
      <c r="K64" s="41"/>
      <c r="L64" s="41"/>
      <c r="M64" s="41"/>
      <c r="N64" s="41"/>
      <c r="O64" s="41"/>
      <c r="P64" s="41"/>
      <c r="Q64" s="41"/>
      <c r="R64" s="41"/>
      <c r="S64" s="42"/>
    </row>
    <row r="65" spans="1:19" ht="52.5" customHeight="1" thickBot="1" x14ac:dyDescent="0.4">
      <c r="A65" s="117"/>
      <c r="B65" s="118"/>
      <c r="C65" s="118"/>
      <c r="D65" s="118"/>
      <c r="E65" s="118"/>
      <c r="F65" s="118"/>
      <c r="G65" s="118"/>
      <c r="H65" s="118"/>
      <c r="I65" s="118"/>
      <c r="J65" s="118"/>
      <c r="K65" s="118"/>
      <c r="L65" s="118"/>
      <c r="M65" s="118"/>
      <c r="N65" s="118"/>
      <c r="O65" s="118"/>
      <c r="P65" s="118"/>
      <c r="Q65" s="118"/>
      <c r="R65" s="118"/>
      <c r="S65" s="119"/>
    </row>
    <row r="66" spans="1:19" ht="36" customHeight="1" x14ac:dyDescent="0.5">
      <c r="A66" s="87" t="s">
        <v>5</v>
      </c>
      <c r="B66" s="93" t="s">
        <v>6</v>
      </c>
      <c r="C66" s="94"/>
      <c r="D66" s="99" t="s">
        <v>7</v>
      </c>
      <c r="E66" s="99"/>
      <c r="F66" s="99" t="s">
        <v>8</v>
      </c>
      <c r="G66" s="99"/>
      <c r="H66" s="99"/>
      <c r="I66" s="99"/>
      <c r="J66" s="100" t="s">
        <v>9</v>
      </c>
      <c r="K66" s="101"/>
      <c r="L66" s="101"/>
      <c r="M66" s="101"/>
      <c r="N66" s="101"/>
      <c r="O66" s="101"/>
      <c r="P66" s="101"/>
      <c r="Q66" s="101"/>
      <c r="R66" s="101"/>
      <c r="S66" s="102"/>
    </row>
    <row r="67" spans="1:19" ht="30" customHeight="1" x14ac:dyDescent="0.5">
      <c r="A67" s="88"/>
      <c r="B67" s="95"/>
      <c r="C67" s="96"/>
      <c r="D67" s="25" t="s">
        <v>10</v>
      </c>
      <c r="E67" s="25" t="s">
        <v>11</v>
      </c>
      <c r="F67" s="109" t="s">
        <v>12</v>
      </c>
      <c r="G67" s="109"/>
      <c r="H67" s="109" t="s">
        <v>13</v>
      </c>
      <c r="I67" s="109"/>
      <c r="J67" s="103"/>
      <c r="K67" s="104"/>
      <c r="L67" s="104"/>
      <c r="M67" s="104"/>
      <c r="N67" s="104"/>
      <c r="O67" s="104"/>
      <c r="P67" s="104"/>
      <c r="Q67" s="104"/>
      <c r="R67" s="104"/>
      <c r="S67" s="105"/>
    </row>
    <row r="68" spans="1:19" ht="35.25" customHeight="1" x14ac:dyDescent="0.25">
      <c r="A68" s="89"/>
      <c r="B68" s="97"/>
      <c r="C68" s="98"/>
      <c r="D68" s="26" t="s">
        <v>14</v>
      </c>
      <c r="E68" s="26" t="s">
        <v>15</v>
      </c>
      <c r="F68" s="61" t="s">
        <v>16</v>
      </c>
      <c r="G68" s="61"/>
      <c r="H68" s="61" t="s">
        <v>17</v>
      </c>
      <c r="I68" s="61"/>
      <c r="J68" s="106"/>
      <c r="K68" s="107"/>
      <c r="L68" s="107"/>
      <c r="M68" s="107"/>
      <c r="N68" s="107"/>
      <c r="O68" s="107"/>
      <c r="P68" s="107"/>
      <c r="Q68" s="107"/>
      <c r="R68" s="107"/>
      <c r="S68" s="108"/>
    </row>
    <row r="69" spans="1:19" ht="37.5" customHeight="1" x14ac:dyDescent="0.25">
      <c r="A69" s="136">
        <v>5</v>
      </c>
      <c r="B69" s="78" t="s">
        <v>18</v>
      </c>
      <c r="C69" s="81" t="s">
        <v>28</v>
      </c>
      <c r="D69" s="66">
        <f>IF(D74=0,0,ROUND(D72/D74*100,1))</f>
        <v>76.2</v>
      </c>
      <c r="E69" s="66">
        <f>IF(E74=0,0,ROUND(E72/E74*100,1))</f>
        <v>71.5</v>
      </c>
      <c r="F69" s="69">
        <f>E69-D69</f>
        <v>-4.7000000000000028</v>
      </c>
      <c r="G69" s="70"/>
      <c r="H69" s="69">
        <f>IF(D69=0,0,ROUND(E69/D69*100,1))</f>
        <v>93.8</v>
      </c>
      <c r="I69" s="70"/>
      <c r="J69" s="50" t="s">
        <v>71</v>
      </c>
      <c r="K69" s="51"/>
      <c r="L69" s="51"/>
      <c r="M69" s="51"/>
      <c r="N69" s="51"/>
      <c r="O69" s="51"/>
      <c r="P69" s="51"/>
      <c r="Q69" s="51"/>
      <c r="R69" s="51"/>
      <c r="S69" s="52"/>
    </row>
    <row r="70" spans="1:19" ht="171" customHeight="1" x14ac:dyDescent="0.25">
      <c r="A70" s="137"/>
      <c r="B70" s="79"/>
      <c r="C70" s="82"/>
      <c r="D70" s="67"/>
      <c r="E70" s="67"/>
      <c r="F70" s="71"/>
      <c r="G70" s="72"/>
      <c r="H70" s="71"/>
      <c r="I70" s="72"/>
      <c r="J70" s="53" t="str">
        <f>"El indicador al final del período de evaluación registró un alcanzado del "&amp;E69&amp;" por ciento en comparación con la meta programada del "&amp;D69&amp;" por ciento, representa un cumplimiento de la meta del "&amp;H69&amp;" por ciento, colocando el indicador en un semáforo de color "&amp;IF(AND(D69=0,H69=0),"",IF(AND(H69&gt;=95,H69&lt;=105,H72&gt;=95,H72&lt;=105,H74&gt;=95,H74&lt;=105),"VERDE:SE LOGRÓ LA META",IF(AND(H69&gt;=95,H69&lt;=105,H72&lt;95),"VERDE:AUNQUE EL INDICADOR ES VERDE, HAY VARIACIÓN EN VARIABLES",IF(AND(H69&gt;=95,H69&lt;=105,H72&gt;105),"VERDE:AUNQUE EL INDICADOR ES VERDE, HAY VARIACIÓN EN VARIABLES",IF(AND(H69&gt;=95,H69&lt;=105,H74&lt;95),"VERDE:AUNQUE EL INDICADOR ES VERDE, HAY VARIACIÓN EN VARIABLES",IF(AND(H69&gt;=95,H69&lt;=105,H74&gt;105),"VERDE:AUNQUE EL INDICADOR ES VERDE, HAY VARIACIÓN EN VARIABLES",IF(OR(AND(H69&gt;=90,H69&lt;95),AND(H69&gt;105,H69&lt;=110)),"AMARILLO",IF(OR(H69&lt;90,H69&gt;110),"ROJO",IF(AND(D69&lt;&gt;0,E69=0),"ROJO","")))))))))&amp;". 
"&amp;IF(AND(D69=0,E69=0),"NO",IF(OR(H69&lt;95,H69&gt;105),"SI","NO"))&amp;" hubo variación en el indicador y "&amp;IF(AND(D72=0,D74=0,H72=0,H74=0),"NO",IF(OR(H72&lt;95,H72&gt;105,H74&lt;95,H74&gt;105),"SI","NO"))&amp;" hubo variación en variables."</f>
        <v>El indicador al final del período de evaluación registró un alcanzado del 71.5 por ciento en comparación con la meta programada del 76.2 por ciento, representa un cumplimiento de la meta del 93.8 por ciento, colocando el indicador en un semáforo de color AMARILLO. 
SI hubo variación en el indicador y NO hubo variación en variables.</v>
      </c>
      <c r="K70" s="54"/>
      <c r="L70" s="54"/>
      <c r="M70" s="54"/>
      <c r="N70" s="54"/>
      <c r="O70" s="54"/>
      <c r="P70" s="54"/>
      <c r="Q70" s="54"/>
      <c r="R70" s="54"/>
      <c r="S70" s="55"/>
    </row>
    <row r="71" spans="1:19" ht="302.25" customHeight="1" x14ac:dyDescent="0.25">
      <c r="A71" s="137"/>
      <c r="B71" s="80"/>
      <c r="C71" s="83"/>
      <c r="D71" s="68"/>
      <c r="E71" s="68"/>
      <c r="F71" s="73"/>
      <c r="G71" s="74"/>
      <c r="H71" s="73"/>
      <c r="I71" s="74"/>
      <c r="J71" s="75" t="s">
        <v>124</v>
      </c>
      <c r="K71" s="76"/>
      <c r="L71" s="76"/>
      <c r="M71" s="76"/>
      <c r="N71" s="76"/>
      <c r="O71" s="76"/>
      <c r="P71" s="76"/>
      <c r="Q71" s="76"/>
      <c r="R71" s="76"/>
      <c r="S71" s="77"/>
    </row>
    <row r="72" spans="1:19" ht="42" customHeight="1" x14ac:dyDescent="0.25">
      <c r="A72" s="137"/>
      <c r="B72" s="110" t="s">
        <v>19</v>
      </c>
      <c r="C72" s="57" t="s">
        <v>29</v>
      </c>
      <c r="D72" s="62">
        <v>84591</v>
      </c>
      <c r="E72" s="62">
        <v>80952</v>
      </c>
      <c r="F72" s="49">
        <f t="shared" ref="F72" si="4">E72-D72</f>
        <v>-3639</v>
      </c>
      <c r="G72" s="49"/>
      <c r="H72" s="49">
        <f t="shared" ref="H72" si="5">IF(D72=0,0,ROUND(E72/D72*100,1))</f>
        <v>95.7</v>
      </c>
      <c r="I72" s="49"/>
      <c r="J72" s="50" t="s">
        <v>72</v>
      </c>
      <c r="K72" s="51"/>
      <c r="L72" s="51"/>
      <c r="M72" s="51"/>
      <c r="N72" s="51"/>
      <c r="O72" s="51"/>
      <c r="P72" s="51"/>
      <c r="Q72" s="51"/>
      <c r="R72" s="51"/>
      <c r="S72" s="52"/>
    </row>
    <row r="73" spans="1:19" ht="210.75" customHeight="1" thickBot="1" x14ac:dyDescent="0.3">
      <c r="A73" s="137"/>
      <c r="B73" s="111"/>
      <c r="C73" s="57"/>
      <c r="D73" s="62"/>
      <c r="E73" s="62"/>
      <c r="F73" s="49"/>
      <c r="G73" s="49"/>
      <c r="H73" s="49"/>
      <c r="I73" s="49"/>
      <c r="J73" s="40" t="s">
        <v>123</v>
      </c>
      <c r="K73" s="41"/>
      <c r="L73" s="41"/>
      <c r="M73" s="41"/>
      <c r="N73" s="41"/>
      <c r="O73" s="41"/>
      <c r="P73" s="41"/>
      <c r="Q73" s="41"/>
      <c r="R73" s="41"/>
      <c r="S73" s="42"/>
    </row>
    <row r="74" spans="1:19" ht="48" customHeight="1" x14ac:dyDescent="0.25">
      <c r="A74" s="137"/>
      <c r="B74" s="56" t="s">
        <v>20</v>
      </c>
      <c r="C74" s="135" t="s">
        <v>47</v>
      </c>
      <c r="D74" s="62">
        <v>110958</v>
      </c>
      <c r="E74" s="62">
        <v>113142</v>
      </c>
      <c r="F74" s="49">
        <f>E74-D74</f>
        <v>2184</v>
      </c>
      <c r="G74" s="49"/>
      <c r="H74" s="49">
        <f>IF(D74=0,0,ROUND(E74/D74*100,1))</f>
        <v>102</v>
      </c>
      <c r="I74" s="49"/>
      <c r="J74" s="58" t="s">
        <v>73</v>
      </c>
      <c r="K74" s="59"/>
      <c r="L74" s="59"/>
      <c r="M74" s="59"/>
      <c r="N74" s="59"/>
      <c r="O74" s="59"/>
      <c r="P74" s="59"/>
      <c r="Q74" s="59"/>
      <c r="R74" s="59"/>
      <c r="S74" s="60"/>
    </row>
    <row r="75" spans="1:19" ht="194.25" customHeight="1" thickBot="1" x14ac:dyDescent="0.3">
      <c r="A75" s="137"/>
      <c r="B75" s="56"/>
      <c r="C75" s="135"/>
      <c r="D75" s="62"/>
      <c r="E75" s="62"/>
      <c r="F75" s="49"/>
      <c r="G75" s="49"/>
      <c r="H75" s="49"/>
      <c r="I75" s="49"/>
      <c r="J75" s="40" t="s">
        <v>125</v>
      </c>
      <c r="K75" s="41"/>
      <c r="L75" s="41"/>
      <c r="M75" s="41"/>
      <c r="N75" s="41"/>
      <c r="O75" s="41"/>
      <c r="P75" s="41"/>
      <c r="Q75" s="41"/>
      <c r="R75" s="41"/>
      <c r="S75" s="42"/>
    </row>
    <row r="76" spans="1:19" ht="53.25" customHeight="1" x14ac:dyDescent="0.25">
      <c r="A76" s="137"/>
      <c r="B76" s="56"/>
      <c r="C76" s="135"/>
      <c r="D76" s="62"/>
      <c r="E76" s="62"/>
      <c r="F76" s="49"/>
      <c r="G76" s="49"/>
      <c r="H76" s="49"/>
      <c r="I76" s="49"/>
      <c r="J76" s="58" t="s">
        <v>74</v>
      </c>
      <c r="K76" s="59"/>
      <c r="L76" s="59"/>
      <c r="M76" s="59"/>
      <c r="N76" s="59"/>
      <c r="O76" s="59"/>
      <c r="P76" s="59"/>
      <c r="Q76" s="59"/>
      <c r="R76" s="59"/>
      <c r="S76" s="60"/>
    </row>
    <row r="77" spans="1:19" ht="194.25" customHeight="1" thickBot="1" x14ac:dyDescent="0.3">
      <c r="A77" s="137"/>
      <c r="B77" s="56"/>
      <c r="C77" s="135"/>
      <c r="D77" s="62"/>
      <c r="E77" s="62"/>
      <c r="F77" s="49"/>
      <c r="G77" s="49"/>
      <c r="H77" s="49"/>
      <c r="I77" s="49"/>
      <c r="J77" s="40" t="s">
        <v>126</v>
      </c>
      <c r="K77" s="41"/>
      <c r="L77" s="41"/>
      <c r="M77" s="41"/>
      <c r="N77" s="41"/>
      <c r="O77" s="41"/>
      <c r="P77" s="41"/>
      <c r="Q77" s="41"/>
      <c r="R77" s="41"/>
      <c r="S77" s="42"/>
    </row>
    <row r="78" spans="1:19" ht="52.5" customHeight="1" thickBot="1" x14ac:dyDescent="0.4">
      <c r="A78" s="16"/>
      <c r="B78" s="13"/>
      <c r="C78" s="34"/>
      <c r="D78" s="36"/>
      <c r="E78" s="36"/>
      <c r="F78" s="35"/>
      <c r="G78" s="35"/>
      <c r="H78" s="35"/>
      <c r="I78" s="35"/>
      <c r="J78" s="14"/>
      <c r="K78" s="14"/>
      <c r="L78" s="14"/>
      <c r="M78" s="14"/>
      <c r="N78" s="14"/>
      <c r="O78" s="14"/>
      <c r="P78" s="14"/>
      <c r="Q78" s="14"/>
      <c r="R78" s="14"/>
      <c r="S78" s="15"/>
    </row>
    <row r="79" spans="1:19" ht="36.75" customHeight="1" x14ac:dyDescent="0.5">
      <c r="A79" s="87" t="s">
        <v>5</v>
      </c>
      <c r="B79" s="93" t="s">
        <v>6</v>
      </c>
      <c r="C79" s="94"/>
      <c r="D79" s="99" t="s">
        <v>7</v>
      </c>
      <c r="E79" s="99"/>
      <c r="F79" s="99" t="s">
        <v>8</v>
      </c>
      <c r="G79" s="99"/>
      <c r="H79" s="99"/>
      <c r="I79" s="99"/>
      <c r="J79" s="100" t="s">
        <v>9</v>
      </c>
      <c r="K79" s="101"/>
      <c r="L79" s="101"/>
      <c r="M79" s="101"/>
      <c r="N79" s="101"/>
      <c r="O79" s="101"/>
      <c r="P79" s="101"/>
      <c r="Q79" s="101"/>
      <c r="R79" s="101"/>
      <c r="S79" s="102"/>
    </row>
    <row r="80" spans="1:19" ht="30.75" customHeight="1" x14ac:dyDescent="0.5">
      <c r="A80" s="88"/>
      <c r="B80" s="95"/>
      <c r="C80" s="96"/>
      <c r="D80" s="25" t="s">
        <v>10</v>
      </c>
      <c r="E80" s="25" t="s">
        <v>11</v>
      </c>
      <c r="F80" s="109" t="s">
        <v>12</v>
      </c>
      <c r="G80" s="109"/>
      <c r="H80" s="109" t="s">
        <v>13</v>
      </c>
      <c r="I80" s="109"/>
      <c r="J80" s="103"/>
      <c r="K80" s="104"/>
      <c r="L80" s="104"/>
      <c r="M80" s="104"/>
      <c r="N80" s="104"/>
      <c r="O80" s="104"/>
      <c r="P80" s="104"/>
      <c r="Q80" s="104"/>
      <c r="R80" s="104"/>
      <c r="S80" s="105"/>
    </row>
    <row r="81" spans="1:19" ht="29.25" customHeight="1" x14ac:dyDescent="0.25">
      <c r="A81" s="89"/>
      <c r="B81" s="97"/>
      <c r="C81" s="98"/>
      <c r="D81" s="26" t="s">
        <v>14</v>
      </c>
      <c r="E81" s="26" t="s">
        <v>15</v>
      </c>
      <c r="F81" s="61" t="s">
        <v>16</v>
      </c>
      <c r="G81" s="61"/>
      <c r="H81" s="61" t="s">
        <v>17</v>
      </c>
      <c r="I81" s="61"/>
      <c r="J81" s="106"/>
      <c r="K81" s="107"/>
      <c r="L81" s="107"/>
      <c r="M81" s="107"/>
      <c r="N81" s="107"/>
      <c r="O81" s="107"/>
      <c r="P81" s="107"/>
      <c r="Q81" s="107"/>
      <c r="R81" s="107"/>
      <c r="S81" s="108"/>
    </row>
    <row r="82" spans="1:19" ht="62.25" customHeight="1" x14ac:dyDescent="0.25">
      <c r="A82" s="136">
        <v>6</v>
      </c>
      <c r="B82" s="78" t="s">
        <v>18</v>
      </c>
      <c r="C82" s="81" t="s">
        <v>30</v>
      </c>
      <c r="D82" s="66">
        <f>IF(D87=0,0,ROUND(D85/D87*100,1))</f>
        <v>91.8</v>
      </c>
      <c r="E82" s="66">
        <f>IF(E87=0,0,ROUND(E85/E87*100,1))</f>
        <v>88.9</v>
      </c>
      <c r="F82" s="69">
        <f>E82-D82</f>
        <v>-2.8999999999999915</v>
      </c>
      <c r="G82" s="70"/>
      <c r="H82" s="69">
        <f>IF(D82=0,0,ROUND(E82/D82*100,1))</f>
        <v>96.8</v>
      </c>
      <c r="I82" s="70"/>
      <c r="J82" s="50" t="s">
        <v>71</v>
      </c>
      <c r="K82" s="51"/>
      <c r="L82" s="51"/>
      <c r="M82" s="51"/>
      <c r="N82" s="51"/>
      <c r="O82" s="51"/>
      <c r="P82" s="51"/>
      <c r="Q82" s="51"/>
      <c r="R82" s="51"/>
      <c r="S82" s="52"/>
    </row>
    <row r="83" spans="1:19" ht="171" customHeight="1" x14ac:dyDescent="0.25">
      <c r="A83" s="137"/>
      <c r="B83" s="79"/>
      <c r="C83" s="82"/>
      <c r="D83" s="67"/>
      <c r="E83" s="67"/>
      <c r="F83" s="71"/>
      <c r="G83" s="72"/>
      <c r="H83" s="71"/>
      <c r="I83" s="72"/>
      <c r="J83" s="53" t="str">
        <f>"El indicador al final del período de evaluación registró un alcanzado del "&amp;E82&amp;" por ciento en comparación con la meta programada del "&amp;D82&amp;" por ciento, representa un cumplimiento de la meta del "&amp;H82&amp;" por ciento, colocando el indicador en un semáforo de color "&amp;IF(AND(D82=0,H82=0),"",IF(AND(H82&gt;=95,H82&lt;=105,H85&gt;=95,H85&lt;=105,H87&gt;=95,H87&lt;=105),"VERDE:SE LOGRÓ LA META",IF(AND(H82&gt;=95,H82&lt;=105,H85&lt;95),"VERDE:AUNQUE EL INDICADOR ES VERDE, HAY VARIACIÓN EN VARIABLES",IF(AND(H82&gt;=95,H82&lt;=105,H85&gt;105),"VERDE:AUNQUE EL INDICADOR ES VERDE, HAY VARIACIÓN EN VARIABLES",IF(AND(H82&gt;=95,H82&lt;=105,H87&lt;95),"VERDE:AUNQUE EL INDICADOR ES VERDE, HAY VARIACIÓN EN VARIABLES",IF(AND(H82&gt;=95,H82&lt;=105,H87&gt;105),"VERDE:AUNQUE EL INDICADOR ES VERDE, HAY VARIACIÓN EN VARIABLES",IF(OR(AND(H82&gt;=90,H82&lt;95),AND(H82&gt;105,H82&lt;=110)),"AMARILLO",IF(OR(H82&lt;90,H82&gt;110),"ROJO",IF(AND(D82&lt;&gt;0,E82=0),"ROJO","")))))))))&amp;". 
"&amp;IF(AND(D82=0,E82=0),"NO",IF(OR(H82&lt;95,H82&gt;105),"SI","NO"))&amp;" hubo variación en el indicador y "&amp;IF(AND(D85=0,D87=0,H85=0,H87=0),"NO",IF(OR(H85&lt;95,H85&gt;105,H87&lt;95,H87&gt;105),"SI","NO"))&amp;" hubo variación en variables."</f>
        <v>El indicador al final del período de evaluación registró un alcanzado del 88.9 por ciento en comparación con la meta programada del 91.8 por ciento, representa un cumplimiento de la meta del 96.8 por ciento, colocando el indicador en un semáforo de color VERDE:SE LOGRÓ LA META. 
NO hubo variación en el indicador y NO hubo variación en variables.</v>
      </c>
      <c r="K83" s="54"/>
      <c r="L83" s="54"/>
      <c r="M83" s="54"/>
      <c r="N83" s="54"/>
      <c r="O83" s="54"/>
      <c r="P83" s="54"/>
      <c r="Q83" s="54"/>
      <c r="R83" s="54"/>
      <c r="S83" s="55"/>
    </row>
    <row r="84" spans="1:19" ht="273" customHeight="1" x14ac:dyDescent="0.25">
      <c r="A84" s="137"/>
      <c r="B84" s="80"/>
      <c r="C84" s="83"/>
      <c r="D84" s="68"/>
      <c r="E84" s="68"/>
      <c r="F84" s="73"/>
      <c r="G84" s="74"/>
      <c r="H84" s="73"/>
      <c r="I84" s="74"/>
      <c r="J84" s="75" t="s">
        <v>127</v>
      </c>
      <c r="K84" s="76"/>
      <c r="L84" s="76"/>
      <c r="M84" s="76"/>
      <c r="N84" s="76"/>
      <c r="O84" s="76"/>
      <c r="P84" s="76"/>
      <c r="Q84" s="76"/>
      <c r="R84" s="76"/>
      <c r="S84" s="77"/>
    </row>
    <row r="85" spans="1:19" ht="37.5" customHeight="1" x14ac:dyDescent="0.25">
      <c r="A85" s="137"/>
      <c r="B85" s="56" t="s">
        <v>19</v>
      </c>
      <c r="C85" s="57" t="s">
        <v>31</v>
      </c>
      <c r="D85" s="62">
        <v>79957</v>
      </c>
      <c r="E85" s="62">
        <v>79901</v>
      </c>
      <c r="F85" s="49">
        <f t="shared" ref="F85" si="6">E85-D85</f>
        <v>-56</v>
      </c>
      <c r="G85" s="49"/>
      <c r="H85" s="49">
        <f t="shared" ref="H85" si="7">IF(D85=0,0,ROUND(E85/D85*100,1))</f>
        <v>99.9</v>
      </c>
      <c r="I85" s="49"/>
      <c r="J85" s="50" t="s">
        <v>72</v>
      </c>
      <c r="K85" s="51"/>
      <c r="L85" s="51"/>
      <c r="M85" s="51"/>
      <c r="N85" s="51"/>
      <c r="O85" s="51"/>
      <c r="P85" s="51"/>
      <c r="Q85" s="51"/>
      <c r="R85" s="51"/>
      <c r="S85" s="52"/>
    </row>
    <row r="86" spans="1:19" ht="234.75" customHeight="1" thickBot="1" x14ac:dyDescent="0.3">
      <c r="A86" s="137"/>
      <c r="B86" s="56"/>
      <c r="C86" s="57"/>
      <c r="D86" s="62"/>
      <c r="E86" s="62"/>
      <c r="F86" s="49"/>
      <c r="G86" s="49"/>
      <c r="H86" s="49"/>
      <c r="I86" s="49"/>
      <c r="J86" s="40" t="s">
        <v>123</v>
      </c>
      <c r="K86" s="41"/>
      <c r="L86" s="41"/>
      <c r="M86" s="41"/>
      <c r="N86" s="41"/>
      <c r="O86" s="41"/>
      <c r="P86" s="41"/>
      <c r="Q86" s="41"/>
      <c r="R86" s="41"/>
      <c r="S86" s="42"/>
    </row>
    <row r="87" spans="1:19" ht="32.25" customHeight="1" x14ac:dyDescent="0.25">
      <c r="A87" s="137"/>
      <c r="B87" s="56" t="s">
        <v>20</v>
      </c>
      <c r="C87" s="135" t="s">
        <v>48</v>
      </c>
      <c r="D87" s="62">
        <v>87100</v>
      </c>
      <c r="E87" s="62">
        <v>89906</v>
      </c>
      <c r="F87" s="49">
        <f>E87-D87</f>
        <v>2806</v>
      </c>
      <c r="G87" s="49"/>
      <c r="H87" s="49">
        <f>IF(D87=0,0,ROUND(E87/D87*100,1))</f>
        <v>103.2</v>
      </c>
      <c r="I87" s="49"/>
      <c r="J87" s="58" t="s">
        <v>73</v>
      </c>
      <c r="K87" s="59"/>
      <c r="L87" s="59"/>
      <c r="M87" s="59"/>
      <c r="N87" s="59"/>
      <c r="O87" s="59"/>
      <c r="P87" s="59"/>
      <c r="Q87" s="59"/>
      <c r="R87" s="59"/>
      <c r="S87" s="60"/>
    </row>
    <row r="88" spans="1:19" ht="219.75" customHeight="1" thickBot="1" x14ac:dyDescent="0.3">
      <c r="A88" s="137"/>
      <c r="B88" s="56"/>
      <c r="C88" s="135"/>
      <c r="D88" s="62"/>
      <c r="E88" s="62"/>
      <c r="F88" s="49"/>
      <c r="G88" s="49"/>
      <c r="H88" s="49"/>
      <c r="I88" s="49"/>
      <c r="J88" s="40" t="s">
        <v>128</v>
      </c>
      <c r="K88" s="41"/>
      <c r="L88" s="41"/>
      <c r="M88" s="41"/>
      <c r="N88" s="41"/>
      <c r="O88" s="41"/>
      <c r="P88" s="41"/>
      <c r="Q88" s="41"/>
      <c r="R88" s="41"/>
      <c r="S88" s="42"/>
    </row>
    <row r="89" spans="1:19" ht="51.75" customHeight="1" x14ac:dyDescent="0.25">
      <c r="A89" s="137"/>
      <c r="B89" s="56"/>
      <c r="C89" s="135"/>
      <c r="D89" s="62"/>
      <c r="E89" s="62"/>
      <c r="F89" s="49"/>
      <c r="G89" s="49"/>
      <c r="H89" s="49"/>
      <c r="I89" s="49"/>
      <c r="J89" s="58" t="s">
        <v>74</v>
      </c>
      <c r="K89" s="59"/>
      <c r="L89" s="59"/>
      <c r="M89" s="59"/>
      <c r="N89" s="59"/>
      <c r="O89" s="59"/>
      <c r="P89" s="59"/>
      <c r="Q89" s="59"/>
      <c r="R89" s="59"/>
      <c r="S89" s="60"/>
    </row>
    <row r="90" spans="1:19" ht="219.75" customHeight="1" thickBot="1" x14ac:dyDescent="0.3">
      <c r="A90" s="138"/>
      <c r="B90" s="56"/>
      <c r="C90" s="135"/>
      <c r="D90" s="62"/>
      <c r="E90" s="62"/>
      <c r="F90" s="49"/>
      <c r="G90" s="49"/>
      <c r="H90" s="49"/>
      <c r="I90" s="49"/>
      <c r="J90" s="40" t="s">
        <v>129</v>
      </c>
      <c r="K90" s="41"/>
      <c r="L90" s="41"/>
      <c r="M90" s="41"/>
      <c r="N90" s="41"/>
      <c r="O90" s="41"/>
      <c r="P90" s="41"/>
      <c r="Q90" s="41"/>
      <c r="R90" s="41"/>
      <c r="S90" s="42"/>
    </row>
    <row r="91" spans="1:19" ht="48.75" customHeight="1" thickBot="1" x14ac:dyDescent="0.4">
      <c r="A91" s="117"/>
      <c r="B91" s="133"/>
      <c r="C91" s="133"/>
      <c r="D91" s="133"/>
      <c r="E91" s="133"/>
      <c r="F91" s="133"/>
      <c r="G91" s="133"/>
      <c r="H91" s="133"/>
      <c r="I91" s="133"/>
      <c r="J91" s="133"/>
      <c r="K91" s="133"/>
      <c r="L91" s="133"/>
      <c r="M91" s="133"/>
      <c r="N91" s="133"/>
      <c r="O91" s="133"/>
      <c r="P91" s="133"/>
      <c r="Q91" s="133"/>
      <c r="R91" s="133"/>
      <c r="S91" s="134"/>
    </row>
    <row r="92" spans="1:19" ht="45" customHeight="1" x14ac:dyDescent="0.5">
      <c r="A92" s="87" t="s">
        <v>5</v>
      </c>
      <c r="B92" s="93" t="s">
        <v>6</v>
      </c>
      <c r="C92" s="94"/>
      <c r="D92" s="99" t="s">
        <v>7</v>
      </c>
      <c r="E92" s="99"/>
      <c r="F92" s="99" t="s">
        <v>8</v>
      </c>
      <c r="G92" s="99"/>
      <c r="H92" s="99"/>
      <c r="I92" s="99"/>
      <c r="J92" s="100" t="s">
        <v>9</v>
      </c>
      <c r="K92" s="101"/>
      <c r="L92" s="101"/>
      <c r="M92" s="101"/>
      <c r="N92" s="101"/>
      <c r="O92" s="101"/>
      <c r="P92" s="101"/>
      <c r="Q92" s="101"/>
      <c r="R92" s="101"/>
      <c r="S92" s="102"/>
    </row>
    <row r="93" spans="1:19" ht="30" customHeight="1" x14ac:dyDescent="0.5">
      <c r="A93" s="88"/>
      <c r="B93" s="95"/>
      <c r="C93" s="96"/>
      <c r="D93" s="25" t="s">
        <v>10</v>
      </c>
      <c r="E93" s="25" t="s">
        <v>11</v>
      </c>
      <c r="F93" s="109" t="s">
        <v>12</v>
      </c>
      <c r="G93" s="109"/>
      <c r="H93" s="109" t="s">
        <v>13</v>
      </c>
      <c r="I93" s="109"/>
      <c r="J93" s="103"/>
      <c r="K93" s="104"/>
      <c r="L93" s="104"/>
      <c r="M93" s="104"/>
      <c r="N93" s="104"/>
      <c r="O93" s="104"/>
      <c r="P93" s="104"/>
      <c r="Q93" s="104"/>
      <c r="R93" s="104"/>
      <c r="S93" s="105"/>
    </row>
    <row r="94" spans="1:19" ht="30" customHeight="1" x14ac:dyDescent="0.25">
      <c r="A94" s="89"/>
      <c r="B94" s="97"/>
      <c r="C94" s="98"/>
      <c r="D94" s="26" t="s">
        <v>14</v>
      </c>
      <c r="E94" s="26" t="s">
        <v>15</v>
      </c>
      <c r="F94" s="61" t="s">
        <v>16</v>
      </c>
      <c r="G94" s="61"/>
      <c r="H94" s="61" t="s">
        <v>17</v>
      </c>
      <c r="I94" s="61"/>
      <c r="J94" s="106"/>
      <c r="K94" s="107"/>
      <c r="L94" s="107"/>
      <c r="M94" s="107"/>
      <c r="N94" s="107"/>
      <c r="O94" s="107"/>
      <c r="P94" s="107"/>
      <c r="Q94" s="107"/>
      <c r="R94" s="107"/>
      <c r="S94" s="108"/>
    </row>
    <row r="95" spans="1:19" ht="43.5" customHeight="1" x14ac:dyDescent="0.25">
      <c r="A95" s="136">
        <v>7</v>
      </c>
      <c r="B95" s="78" t="s">
        <v>18</v>
      </c>
      <c r="C95" s="81" t="s">
        <v>70</v>
      </c>
      <c r="D95" s="66">
        <f>IF(D100=0,0,ROUND(D98/D100*100,1))</f>
        <v>86.9</v>
      </c>
      <c r="E95" s="66">
        <f>IF(E100=0,0,ROUND(E98/E100*100,1))</f>
        <v>84</v>
      </c>
      <c r="F95" s="69">
        <f>E95-D95</f>
        <v>-2.9000000000000057</v>
      </c>
      <c r="G95" s="70"/>
      <c r="H95" s="69">
        <f>IF(D95=0,0,ROUND(E95/D95*100,1))</f>
        <v>96.7</v>
      </c>
      <c r="I95" s="70"/>
      <c r="J95" s="50" t="s">
        <v>71</v>
      </c>
      <c r="K95" s="51"/>
      <c r="L95" s="51"/>
      <c r="M95" s="51"/>
      <c r="N95" s="51"/>
      <c r="O95" s="51"/>
      <c r="P95" s="51"/>
      <c r="Q95" s="51"/>
      <c r="R95" s="51"/>
      <c r="S95" s="52"/>
    </row>
    <row r="96" spans="1:19" ht="167.25" customHeight="1" x14ac:dyDescent="0.25">
      <c r="A96" s="137"/>
      <c r="B96" s="79"/>
      <c r="C96" s="82"/>
      <c r="D96" s="67"/>
      <c r="E96" s="67"/>
      <c r="F96" s="71"/>
      <c r="G96" s="72"/>
      <c r="H96" s="71"/>
      <c r="I96" s="72"/>
      <c r="J96" s="53" t="str">
        <f>"El indicador al final del período de evaluación registró un alcanzado del "&amp;E95&amp;" por ciento en comparación con la meta programada del "&amp;D95&amp;" por ciento, representa un cumplimiento de la meta del "&amp;H95&amp;" por ciento, colocando el indicador en un semáforo de color "&amp;IF(AND(D95=0,H95=0),"",IF(AND(H95&gt;=95,H95&lt;=105,H98&gt;=95,H98&lt;=105,H100&gt;=95,H100&lt;=105),"VERDE:SE LOGRÓ LA META",IF(AND(H95&gt;=95,H95&lt;=105,H98&lt;95),"VERDE:AUNQUE EL INDICADOR ES VERDE, HAY VARIACIÓN EN VARIABLES",IF(AND(H95&gt;=95,H95&lt;=105,H98&gt;105),"VERDE:AUNQUE EL INDICADOR ES VERDE, HAY VARIACIÓN EN VARIABLES",IF(AND(H95&gt;=95,H95&lt;=105,H100&lt;95),"VERDE:AUNQUE EL INDICADOR ES VERDE, HAY VARIACIÓN EN VARIABLES",IF(AND(H95&gt;=95,H95&lt;=105,H100&gt;105),"VERDE:AUNQUE EL INDICADOR ES VERDE, HAY VARIACIÓN EN VARIABLES",IF(OR(AND(H95&gt;=90,H95&lt;95),AND(H95&gt;105,H95&lt;=110)),"AMARILLO",IF(OR(H95&lt;90,H95&gt;110),"ROJO",IF(AND(D95&lt;&gt;0,E95=0),"ROJO","")))))))))&amp;". 
"&amp;IF(AND(D95=0,E95=0),"NO",IF(OR(H95&lt;95,H95&gt;105),"SI","NO"))&amp;" hubo variación en el indicador y "&amp;IF(AND(D98=0,D100=0,H98=0,H100=0),"NO",IF(OR(H98&lt;95,H98&gt;105,H100&lt;95,H100&gt;105),"SI","NO"))&amp;" hubo variación en variables."</f>
        <v>El indicador al final del período de evaluación registró un alcanzado del 84 por ciento en comparación con la meta programada del 86.9 por ciento, representa un cumplimiento de la meta del 96.7 por ciento, colocando el indicador en un semáforo de color VERDE:SE LOGRÓ LA META. 
NO hubo variación en el indicador y NO hubo variación en variables.</v>
      </c>
      <c r="K96" s="54"/>
      <c r="L96" s="54"/>
      <c r="M96" s="54"/>
      <c r="N96" s="54"/>
      <c r="O96" s="54"/>
      <c r="P96" s="54"/>
      <c r="Q96" s="54"/>
      <c r="R96" s="54"/>
      <c r="S96" s="55"/>
    </row>
    <row r="97" spans="1:19" ht="291" customHeight="1" x14ac:dyDescent="0.25">
      <c r="A97" s="137"/>
      <c r="B97" s="80"/>
      <c r="C97" s="83"/>
      <c r="D97" s="68"/>
      <c r="E97" s="68"/>
      <c r="F97" s="73"/>
      <c r="G97" s="74"/>
      <c r="H97" s="73"/>
      <c r="I97" s="74"/>
      <c r="J97" s="75" t="s">
        <v>103</v>
      </c>
      <c r="K97" s="76"/>
      <c r="L97" s="76"/>
      <c r="M97" s="76"/>
      <c r="N97" s="76"/>
      <c r="O97" s="76"/>
      <c r="P97" s="76"/>
      <c r="Q97" s="76"/>
      <c r="R97" s="76"/>
      <c r="S97" s="77"/>
    </row>
    <row r="98" spans="1:19" ht="39.75" customHeight="1" x14ac:dyDescent="0.25">
      <c r="A98" s="137"/>
      <c r="B98" s="110" t="s">
        <v>19</v>
      </c>
      <c r="C98" s="123" t="s">
        <v>69</v>
      </c>
      <c r="D98" s="120">
        <v>178777</v>
      </c>
      <c r="E98" s="120">
        <v>172783</v>
      </c>
      <c r="F98" s="69">
        <f t="shared" ref="F98" si="8">E98-D98</f>
        <v>-5994</v>
      </c>
      <c r="G98" s="70"/>
      <c r="H98" s="69">
        <f t="shared" ref="H98" si="9">IF(D98=0,0,ROUND(E98/D98*100,1))</f>
        <v>96.6</v>
      </c>
      <c r="I98" s="70"/>
      <c r="J98" s="50" t="s">
        <v>72</v>
      </c>
      <c r="K98" s="51"/>
      <c r="L98" s="51"/>
      <c r="M98" s="51"/>
      <c r="N98" s="51"/>
      <c r="O98" s="51"/>
      <c r="P98" s="51"/>
      <c r="Q98" s="51"/>
      <c r="R98" s="51"/>
      <c r="S98" s="52"/>
    </row>
    <row r="99" spans="1:19" ht="219.75" customHeight="1" thickBot="1" x14ac:dyDescent="0.3">
      <c r="A99" s="137"/>
      <c r="B99" s="111"/>
      <c r="C99" s="124"/>
      <c r="D99" s="121"/>
      <c r="E99" s="121"/>
      <c r="F99" s="73"/>
      <c r="G99" s="74"/>
      <c r="H99" s="73"/>
      <c r="I99" s="74"/>
      <c r="J99" s="40" t="s">
        <v>86</v>
      </c>
      <c r="K99" s="41"/>
      <c r="L99" s="41"/>
      <c r="M99" s="41"/>
      <c r="N99" s="41"/>
      <c r="O99" s="41"/>
      <c r="P99" s="41"/>
      <c r="Q99" s="41"/>
      <c r="R99" s="41"/>
      <c r="S99" s="42"/>
    </row>
    <row r="100" spans="1:19" ht="36" customHeight="1" x14ac:dyDescent="0.25">
      <c r="A100" s="137"/>
      <c r="B100" s="56" t="s">
        <v>20</v>
      </c>
      <c r="C100" s="135" t="s">
        <v>68</v>
      </c>
      <c r="D100" s="140">
        <v>205768</v>
      </c>
      <c r="E100" s="139">
        <f>D100</f>
        <v>205768</v>
      </c>
      <c r="F100" s="49">
        <f>E100-D100</f>
        <v>0</v>
      </c>
      <c r="G100" s="49"/>
      <c r="H100" s="49">
        <f>IF(D100=0,0,ROUND(E100/D100*100,1))</f>
        <v>100</v>
      </c>
      <c r="I100" s="49"/>
      <c r="J100" s="58" t="s">
        <v>73</v>
      </c>
      <c r="K100" s="59"/>
      <c r="L100" s="59"/>
      <c r="M100" s="59"/>
      <c r="N100" s="59"/>
      <c r="O100" s="59"/>
      <c r="P100" s="59"/>
      <c r="Q100" s="59"/>
      <c r="R100" s="59"/>
      <c r="S100" s="60"/>
    </row>
    <row r="101" spans="1:19" ht="199.5" customHeight="1" thickBot="1" x14ac:dyDescent="0.3">
      <c r="A101" s="137"/>
      <c r="B101" s="56"/>
      <c r="C101" s="135"/>
      <c r="D101" s="140"/>
      <c r="E101" s="139"/>
      <c r="F101" s="49"/>
      <c r="G101" s="49"/>
      <c r="H101" s="49"/>
      <c r="I101" s="49"/>
      <c r="J101" s="40" t="s">
        <v>87</v>
      </c>
      <c r="K101" s="41"/>
      <c r="L101" s="41"/>
      <c r="M101" s="41"/>
      <c r="N101" s="41"/>
      <c r="O101" s="41"/>
      <c r="P101" s="41"/>
      <c r="Q101" s="41"/>
      <c r="R101" s="41"/>
      <c r="S101" s="42"/>
    </row>
    <row r="102" spans="1:19" ht="61.5" customHeight="1" x14ac:dyDescent="0.25">
      <c r="A102" s="137"/>
      <c r="B102" s="56"/>
      <c r="C102" s="135"/>
      <c r="D102" s="140"/>
      <c r="E102" s="139"/>
      <c r="F102" s="49"/>
      <c r="G102" s="49"/>
      <c r="H102" s="49"/>
      <c r="I102" s="49"/>
      <c r="J102" s="58" t="s">
        <v>74</v>
      </c>
      <c r="K102" s="59"/>
      <c r="L102" s="59"/>
      <c r="M102" s="59"/>
      <c r="N102" s="59"/>
      <c r="O102" s="59"/>
      <c r="P102" s="59"/>
      <c r="Q102" s="59"/>
      <c r="R102" s="59"/>
      <c r="S102" s="60"/>
    </row>
    <row r="103" spans="1:19" ht="199.5" customHeight="1" thickBot="1" x14ac:dyDescent="0.3">
      <c r="A103" s="138"/>
      <c r="B103" s="56"/>
      <c r="C103" s="135"/>
      <c r="D103" s="140"/>
      <c r="E103" s="139"/>
      <c r="F103" s="49"/>
      <c r="G103" s="49"/>
      <c r="H103" s="49"/>
      <c r="I103" s="49"/>
      <c r="J103" s="40" t="s">
        <v>85</v>
      </c>
      <c r="K103" s="41"/>
      <c r="L103" s="41"/>
      <c r="M103" s="41"/>
      <c r="N103" s="41"/>
      <c r="O103" s="41"/>
      <c r="P103" s="41"/>
      <c r="Q103" s="41"/>
      <c r="R103" s="41"/>
      <c r="S103" s="42"/>
    </row>
    <row r="104" spans="1:19" ht="42.75" customHeight="1" thickBot="1" x14ac:dyDescent="0.4">
      <c r="A104" s="10"/>
      <c r="B104" s="11"/>
      <c r="C104" s="11"/>
      <c r="D104" s="11"/>
      <c r="E104" s="11"/>
      <c r="F104" s="11"/>
      <c r="G104" s="11"/>
      <c r="H104" s="11"/>
      <c r="I104" s="11"/>
      <c r="J104" s="11"/>
      <c r="K104" s="11"/>
      <c r="L104" s="11"/>
      <c r="M104" s="11"/>
      <c r="N104" s="11"/>
      <c r="O104" s="11"/>
      <c r="P104" s="11"/>
      <c r="Q104" s="11"/>
      <c r="R104" s="11"/>
      <c r="S104" s="11"/>
    </row>
    <row r="105" spans="1:19" ht="26.25" customHeight="1" x14ac:dyDescent="0.5">
      <c r="A105" s="87" t="s">
        <v>5</v>
      </c>
      <c r="B105" s="93" t="s">
        <v>6</v>
      </c>
      <c r="C105" s="94"/>
      <c r="D105" s="99" t="s">
        <v>7</v>
      </c>
      <c r="E105" s="99"/>
      <c r="F105" s="99" t="s">
        <v>8</v>
      </c>
      <c r="G105" s="99"/>
      <c r="H105" s="99"/>
      <c r="I105" s="99"/>
      <c r="J105" s="100" t="s">
        <v>9</v>
      </c>
      <c r="K105" s="101"/>
      <c r="L105" s="101"/>
      <c r="M105" s="101"/>
      <c r="N105" s="101"/>
      <c r="O105" s="101"/>
      <c r="P105" s="101"/>
      <c r="Q105" s="101"/>
      <c r="R105" s="101"/>
      <c r="S105" s="102"/>
    </row>
    <row r="106" spans="1:19" ht="30" customHeight="1" x14ac:dyDescent="0.5">
      <c r="A106" s="88"/>
      <c r="B106" s="95"/>
      <c r="C106" s="96"/>
      <c r="D106" s="25" t="s">
        <v>10</v>
      </c>
      <c r="E106" s="25" t="s">
        <v>11</v>
      </c>
      <c r="F106" s="109" t="s">
        <v>12</v>
      </c>
      <c r="G106" s="109"/>
      <c r="H106" s="109" t="s">
        <v>13</v>
      </c>
      <c r="I106" s="109"/>
      <c r="J106" s="103"/>
      <c r="K106" s="104"/>
      <c r="L106" s="104"/>
      <c r="M106" s="104"/>
      <c r="N106" s="104"/>
      <c r="O106" s="104"/>
      <c r="P106" s="104"/>
      <c r="Q106" s="104"/>
      <c r="R106" s="104"/>
      <c r="S106" s="105"/>
    </row>
    <row r="107" spans="1:19" ht="26.25" customHeight="1" x14ac:dyDescent="0.25">
      <c r="A107" s="89"/>
      <c r="B107" s="97"/>
      <c r="C107" s="98"/>
      <c r="D107" s="26" t="s">
        <v>14</v>
      </c>
      <c r="E107" s="26" t="s">
        <v>15</v>
      </c>
      <c r="F107" s="61" t="s">
        <v>16</v>
      </c>
      <c r="G107" s="61"/>
      <c r="H107" s="61" t="s">
        <v>17</v>
      </c>
      <c r="I107" s="61"/>
      <c r="J107" s="106"/>
      <c r="K107" s="107"/>
      <c r="L107" s="107"/>
      <c r="M107" s="107"/>
      <c r="N107" s="107"/>
      <c r="O107" s="107"/>
      <c r="P107" s="107"/>
      <c r="Q107" s="107"/>
      <c r="R107" s="107"/>
      <c r="S107" s="108"/>
    </row>
    <row r="108" spans="1:19" ht="63" customHeight="1" x14ac:dyDescent="0.25">
      <c r="A108" s="136">
        <v>8</v>
      </c>
      <c r="B108" s="78" t="s">
        <v>18</v>
      </c>
      <c r="C108" s="81" t="s">
        <v>49</v>
      </c>
      <c r="D108" s="66">
        <f>IF(D113=0,0,ROUND(D111/D113*100,1))</f>
        <v>90</v>
      </c>
      <c r="E108" s="66">
        <f>IF(E113=0,0,ROUND(E111/E113*100,1))</f>
        <v>91</v>
      </c>
      <c r="F108" s="69">
        <f>E108-D108</f>
        <v>1</v>
      </c>
      <c r="G108" s="70"/>
      <c r="H108" s="69">
        <f>IF(D108=0,0,ROUND(E108/D108*100,1))</f>
        <v>101.1</v>
      </c>
      <c r="I108" s="70"/>
      <c r="J108" s="50" t="s">
        <v>71</v>
      </c>
      <c r="K108" s="51"/>
      <c r="L108" s="51"/>
      <c r="M108" s="51"/>
      <c r="N108" s="51"/>
      <c r="O108" s="51"/>
      <c r="P108" s="51"/>
      <c r="Q108" s="51"/>
      <c r="R108" s="51"/>
      <c r="S108" s="52"/>
    </row>
    <row r="109" spans="1:19" ht="165.75" customHeight="1" x14ac:dyDescent="0.25">
      <c r="A109" s="137"/>
      <c r="B109" s="79"/>
      <c r="C109" s="82"/>
      <c r="D109" s="67"/>
      <c r="E109" s="67"/>
      <c r="F109" s="71"/>
      <c r="G109" s="72"/>
      <c r="H109" s="71"/>
      <c r="I109" s="72"/>
      <c r="J109" s="53" t="str">
        <f>"El indicador al final del período de evaluación registró un alcanzado del "&amp;E108&amp;" por ciento en comparación con la meta programada del "&amp;D108&amp;" por ciento, representa un cumplimiento de la meta del "&amp;H108&amp;" por ciento, colocando el indicador en un semáforo de color "&amp;IF(AND(D108=0,H108=0),"",IF(AND(H108&gt;=95,H108&lt;=105,H111&gt;=95,H111&lt;=105,H113&gt;=95,H113&lt;=105),"VERDE:SE LOGRÓ LA META",IF(AND(H108&gt;=95,H108&lt;=105,H111&lt;95),"VERDE:AUNQUE EL INDICADOR ES VERDE, HAY VARIACIÓN EN VARIABLES",IF(AND(H108&gt;=95,H108&lt;=105,H111&gt;105),"VERDE:AUNQUE EL INDICADOR ES VERDE, HAY VARIACIÓN EN VARIABLES",IF(AND(H108&gt;=95,H108&lt;=105,H113&lt;95),"VERDE:AUNQUE EL INDICADOR ES VERDE, HAY VARIACIÓN EN VARIABLES",IF(AND(H108&gt;=95,H108&lt;=105,H113&gt;105),"VERDE:AUNQUE EL INDICADOR ES VERDE, HAY VARIACIÓN EN VARIABLES",IF(OR(AND(H108&gt;=90,H108&lt;95),AND(H108&gt;105,H108&lt;=110)),"AMARILLO",IF(OR(H108&lt;90,H108&gt;110),"ROJO",IF(AND(D108&lt;&gt;0,E108=0),"ROJO","")))))))))&amp;". 
"&amp;IF(AND(D108=0,E108=0),"NO",IF(OR(H108&lt;95,H108&gt;105),"SI","NO"))&amp;" hubo variación en el indicador y "&amp;IF(AND(D111=0,D113=0,H111=0,H113=0),"NO",IF(OR(H111&lt;95,H111&gt;105,H113&lt;95,H113&gt;105),"SI","NO"))&amp;" hubo variación en variables."</f>
        <v>El indicador al final del período de evaluación registró un alcanzado del 91 por ciento en comparación con la meta programada del 90 por ciento, representa un cumplimiento de la meta del 101.1 por ciento, colocando el indicador en un semáforo de color VERDE:SE LOGRÓ LA META. 
NO hubo variación en el indicador y NO hubo variación en variables.</v>
      </c>
      <c r="K109" s="54"/>
      <c r="L109" s="54"/>
      <c r="M109" s="54"/>
      <c r="N109" s="54"/>
      <c r="O109" s="54"/>
      <c r="P109" s="54"/>
      <c r="Q109" s="54"/>
      <c r="R109" s="54"/>
      <c r="S109" s="55"/>
    </row>
    <row r="110" spans="1:19" ht="255.75" customHeight="1" x14ac:dyDescent="0.25">
      <c r="A110" s="137"/>
      <c r="B110" s="80"/>
      <c r="C110" s="83"/>
      <c r="D110" s="68"/>
      <c r="E110" s="68"/>
      <c r="F110" s="73"/>
      <c r="G110" s="74"/>
      <c r="H110" s="73"/>
      <c r="I110" s="74"/>
      <c r="J110" s="75" t="s">
        <v>104</v>
      </c>
      <c r="K110" s="76"/>
      <c r="L110" s="76"/>
      <c r="M110" s="76"/>
      <c r="N110" s="76"/>
      <c r="O110" s="76"/>
      <c r="P110" s="76"/>
      <c r="Q110" s="76"/>
      <c r="R110" s="76"/>
      <c r="S110" s="77"/>
    </row>
    <row r="111" spans="1:19" ht="38.25" customHeight="1" x14ac:dyDescent="0.25">
      <c r="A111" s="137"/>
      <c r="B111" s="56" t="s">
        <v>19</v>
      </c>
      <c r="C111" s="141" t="s">
        <v>50</v>
      </c>
      <c r="D111" s="120">
        <v>1080</v>
      </c>
      <c r="E111" s="120">
        <v>1092</v>
      </c>
      <c r="F111" s="49">
        <f t="shared" ref="F111" si="10">E111-D111</f>
        <v>12</v>
      </c>
      <c r="G111" s="49"/>
      <c r="H111" s="49">
        <f t="shared" ref="H111" si="11">IF(D111=0,0,ROUND(E111/D111*100,1))</f>
        <v>101.1</v>
      </c>
      <c r="I111" s="49"/>
      <c r="J111" s="50" t="s">
        <v>72</v>
      </c>
      <c r="K111" s="51"/>
      <c r="L111" s="51"/>
      <c r="M111" s="51"/>
      <c r="N111" s="51"/>
      <c r="O111" s="51"/>
      <c r="P111" s="51"/>
      <c r="Q111" s="51"/>
      <c r="R111" s="51"/>
      <c r="S111" s="52"/>
    </row>
    <row r="112" spans="1:19" ht="212.25" customHeight="1" thickBot="1" x14ac:dyDescent="0.3">
      <c r="A112" s="137"/>
      <c r="B112" s="56"/>
      <c r="C112" s="142"/>
      <c r="D112" s="121"/>
      <c r="E112" s="121"/>
      <c r="F112" s="49"/>
      <c r="G112" s="49"/>
      <c r="H112" s="49"/>
      <c r="I112" s="49"/>
      <c r="J112" s="40" t="s">
        <v>88</v>
      </c>
      <c r="K112" s="41"/>
      <c r="L112" s="41"/>
      <c r="M112" s="41"/>
      <c r="N112" s="41"/>
      <c r="O112" s="41"/>
      <c r="P112" s="41"/>
      <c r="Q112" s="41"/>
      <c r="R112" s="41"/>
      <c r="S112" s="42"/>
    </row>
    <row r="113" spans="1:19" ht="37.5" customHeight="1" x14ac:dyDescent="0.25">
      <c r="A113" s="137"/>
      <c r="B113" s="56" t="s">
        <v>20</v>
      </c>
      <c r="C113" s="135" t="s">
        <v>51</v>
      </c>
      <c r="D113" s="62">
        <v>1200</v>
      </c>
      <c r="E113" s="62">
        <v>1200</v>
      </c>
      <c r="F113" s="49">
        <f t="shared" ref="F113" si="12">E113-D113</f>
        <v>0</v>
      </c>
      <c r="G113" s="49"/>
      <c r="H113" s="49">
        <f t="shared" ref="H113" si="13">IF(D113=0,0,ROUND(E113/D113*100,1))</f>
        <v>100</v>
      </c>
      <c r="I113" s="49"/>
      <c r="J113" s="58" t="s">
        <v>73</v>
      </c>
      <c r="K113" s="59"/>
      <c r="L113" s="59"/>
      <c r="M113" s="59"/>
      <c r="N113" s="59"/>
      <c r="O113" s="59"/>
      <c r="P113" s="59"/>
      <c r="Q113" s="59"/>
      <c r="R113" s="59"/>
      <c r="S113" s="60"/>
    </row>
    <row r="114" spans="1:19" ht="212.25" customHeight="1" thickBot="1" x14ac:dyDescent="0.3">
      <c r="A114" s="137"/>
      <c r="B114" s="56"/>
      <c r="C114" s="135"/>
      <c r="D114" s="62"/>
      <c r="E114" s="62"/>
      <c r="F114" s="49"/>
      <c r="G114" s="49"/>
      <c r="H114" s="49"/>
      <c r="I114" s="49"/>
      <c r="J114" s="40" t="s">
        <v>87</v>
      </c>
      <c r="K114" s="41"/>
      <c r="L114" s="41"/>
      <c r="M114" s="41"/>
      <c r="N114" s="41"/>
      <c r="O114" s="41"/>
      <c r="P114" s="41"/>
      <c r="Q114" s="41"/>
      <c r="R114" s="41"/>
      <c r="S114" s="42"/>
    </row>
    <row r="115" spans="1:19" ht="32.25" customHeight="1" x14ac:dyDescent="0.25">
      <c r="A115" s="137"/>
      <c r="B115" s="56"/>
      <c r="C115" s="135"/>
      <c r="D115" s="62"/>
      <c r="E115" s="62"/>
      <c r="F115" s="49"/>
      <c r="G115" s="49"/>
      <c r="H115" s="49"/>
      <c r="I115" s="49"/>
      <c r="J115" s="58" t="s">
        <v>74</v>
      </c>
      <c r="K115" s="59"/>
      <c r="L115" s="59"/>
      <c r="M115" s="59"/>
      <c r="N115" s="59"/>
      <c r="O115" s="59"/>
      <c r="P115" s="59"/>
      <c r="Q115" s="59"/>
      <c r="R115" s="59"/>
      <c r="S115" s="60"/>
    </row>
    <row r="116" spans="1:19" ht="212.25" customHeight="1" thickBot="1" x14ac:dyDescent="0.3">
      <c r="A116" s="138"/>
      <c r="B116" s="56"/>
      <c r="C116" s="135"/>
      <c r="D116" s="62"/>
      <c r="E116" s="62"/>
      <c r="F116" s="49"/>
      <c r="G116" s="49"/>
      <c r="H116" s="49"/>
      <c r="I116" s="49"/>
      <c r="J116" s="40" t="s">
        <v>84</v>
      </c>
      <c r="K116" s="41"/>
      <c r="L116" s="41"/>
      <c r="M116" s="41"/>
      <c r="N116" s="41"/>
      <c r="O116" s="41"/>
      <c r="P116" s="41"/>
      <c r="Q116" s="41"/>
      <c r="R116" s="41"/>
      <c r="S116" s="42"/>
    </row>
    <row r="117" spans="1:19" ht="39" customHeight="1" thickBot="1" x14ac:dyDescent="0.3">
      <c r="A117" s="117"/>
      <c r="B117" s="118"/>
      <c r="C117" s="118"/>
      <c r="D117" s="118"/>
      <c r="E117" s="118"/>
      <c r="F117" s="118"/>
      <c r="G117" s="118"/>
      <c r="H117" s="118"/>
      <c r="I117" s="118"/>
      <c r="J117" s="118"/>
      <c r="K117" s="118"/>
      <c r="L117" s="118"/>
      <c r="M117" s="118"/>
      <c r="N117" s="118"/>
      <c r="O117" s="118"/>
      <c r="P117" s="118"/>
      <c r="Q117" s="118"/>
      <c r="R117" s="118"/>
      <c r="S117" s="119"/>
    </row>
    <row r="118" spans="1:19" ht="26.25" customHeight="1" x14ac:dyDescent="0.5">
      <c r="A118" s="87" t="s">
        <v>5</v>
      </c>
      <c r="B118" s="93" t="s">
        <v>6</v>
      </c>
      <c r="C118" s="94"/>
      <c r="D118" s="99" t="s">
        <v>7</v>
      </c>
      <c r="E118" s="99"/>
      <c r="F118" s="99" t="s">
        <v>8</v>
      </c>
      <c r="G118" s="99"/>
      <c r="H118" s="99"/>
      <c r="I118" s="99"/>
      <c r="J118" s="100" t="s">
        <v>9</v>
      </c>
      <c r="K118" s="101"/>
      <c r="L118" s="101"/>
      <c r="M118" s="101"/>
      <c r="N118" s="101"/>
      <c r="O118" s="101"/>
      <c r="P118" s="101"/>
      <c r="Q118" s="101"/>
      <c r="R118" s="101"/>
      <c r="S118" s="102"/>
    </row>
    <row r="119" spans="1:19" ht="30" customHeight="1" x14ac:dyDescent="0.5">
      <c r="A119" s="88"/>
      <c r="B119" s="95"/>
      <c r="C119" s="96"/>
      <c r="D119" s="25" t="s">
        <v>10</v>
      </c>
      <c r="E119" s="25" t="s">
        <v>11</v>
      </c>
      <c r="F119" s="109" t="s">
        <v>12</v>
      </c>
      <c r="G119" s="109"/>
      <c r="H119" s="109" t="s">
        <v>13</v>
      </c>
      <c r="I119" s="109"/>
      <c r="J119" s="103"/>
      <c r="K119" s="104"/>
      <c r="L119" s="104"/>
      <c r="M119" s="104"/>
      <c r="N119" s="104"/>
      <c r="O119" s="104"/>
      <c r="P119" s="104"/>
      <c r="Q119" s="104"/>
      <c r="R119" s="104"/>
      <c r="S119" s="105"/>
    </row>
    <row r="120" spans="1:19" ht="26.25" customHeight="1" x14ac:dyDescent="0.25">
      <c r="A120" s="89"/>
      <c r="B120" s="97"/>
      <c r="C120" s="98"/>
      <c r="D120" s="26" t="s">
        <v>14</v>
      </c>
      <c r="E120" s="26" t="s">
        <v>15</v>
      </c>
      <c r="F120" s="61" t="s">
        <v>16</v>
      </c>
      <c r="G120" s="61"/>
      <c r="H120" s="61" t="s">
        <v>17</v>
      </c>
      <c r="I120" s="61"/>
      <c r="J120" s="106"/>
      <c r="K120" s="107"/>
      <c r="L120" s="107"/>
      <c r="M120" s="107"/>
      <c r="N120" s="107"/>
      <c r="O120" s="107"/>
      <c r="P120" s="107"/>
      <c r="Q120" s="107"/>
      <c r="R120" s="107"/>
      <c r="S120" s="108"/>
    </row>
    <row r="121" spans="1:19" ht="66" customHeight="1" x14ac:dyDescent="0.25">
      <c r="A121" s="136">
        <v>9</v>
      </c>
      <c r="B121" s="78" t="s">
        <v>18</v>
      </c>
      <c r="C121" s="81" t="s">
        <v>59</v>
      </c>
      <c r="D121" s="66">
        <f>IF(D126=0,0,ROUND(D124/D126*100,1))</f>
        <v>92.5</v>
      </c>
      <c r="E121" s="66">
        <f>IF(E126=0,0,ROUND(E124/E126*100,1))</f>
        <v>93.8</v>
      </c>
      <c r="F121" s="69">
        <f>E121-D121</f>
        <v>1.2999999999999972</v>
      </c>
      <c r="G121" s="70"/>
      <c r="H121" s="69">
        <f>IF(D121=0,0,ROUND(E121/D121*100,1))</f>
        <v>101.4</v>
      </c>
      <c r="I121" s="70"/>
      <c r="J121" s="50" t="s">
        <v>71</v>
      </c>
      <c r="K121" s="51"/>
      <c r="L121" s="51"/>
      <c r="M121" s="51"/>
      <c r="N121" s="51"/>
      <c r="O121" s="51"/>
      <c r="P121" s="51"/>
      <c r="Q121" s="51"/>
      <c r="R121" s="51"/>
      <c r="S121" s="52"/>
    </row>
    <row r="122" spans="1:19" ht="169.5" customHeight="1" x14ac:dyDescent="0.25">
      <c r="A122" s="137"/>
      <c r="B122" s="79"/>
      <c r="C122" s="82"/>
      <c r="D122" s="67"/>
      <c r="E122" s="67"/>
      <c r="F122" s="71"/>
      <c r="G122" s="72"/>
      <c r="H122" s="71"/>
      <c r="I122" s="72"/>
      <c r="J122" s="53" t="str">
        <f>"El indicador al final del período de evaluación registró un alcanzado del "&amp;E121&amp;" por ciento en comparación con la meta programada del "&amp;D121&amp;" por ciento, representa un cumplimiento de la meta del "&amp;H121&amp;" por ciento, colocando el indicador en un semáforo de color "&amp;IF(AND(D121=0,H121=0),"",IF(AND(H121&gt;=95,H121&lt;=105,H124&gt;=95,H124&lt;=105,H126&gt;=95,H126&lt;=105),"VERDE:SE LOGRÓ LA META",IF(AND(H121&gt;=95,H121&lt;=105,H124&lt;95),"VERDE:AUNQUE EL INDICADOR ES VERDE, HAY VARIACIÓN EN VARIABLES",IF(AND(H121&gt;=95,H121&lt;=105,H124&gt;105),"VERDE:AUNQUE EL INDICADOR ES VERDE, HAY VARIACIÓN EN VARIABLES",IF(AND(H121&gt;=95,H121&lt;=105,H126&lt;95),"VERDE:AUNQUE EL INDICADOR ES VERDE, HAY VARIACIÓN EN VARIABLES",IF(AND(H121&gt;=95,H121&lt;=105,H126&gt;105),"VERDE:AUNQUE EL INDICADOR ES VERDE, HAY VARIACIÓN EN VARIABLES",IF(OR(AND(H121&gt;=90,H121&lt;95),AND(H121&gt;105,H121&lt;=110)),"AMARILLO",IF(OR(H121&lt;90,H121&gt;110),"ROJO",IF(AND(D121&lt;&gt;0,E121=0),"ROJO","")))))))))&amp;". 
"&amp;IF(AND(D121=0,E121=0),"NO",IF(OR(H121&lt;95,H121&gt;105),"SI","NO"))&amp;" hubo variación en el indicador y "&amp;IF(AND(D124=0,D126=0,H124=0,H126=0),"NO",IF(OR(H124&lt;95,H124&gt;105,H126&lt;95,H126&gt;105),"SI","NO"))&amp;" hubo variación en variables."</f>
        <v>El indicador al final del período de evaluación registró un alcanzado del 93.8 por ciento en comparación con la meta programada del 92.5 por ciento, representa un cumplimiento de la meta del 101.4 por ciento, colocando el indicador en un semáforo de color VERDE:SE LOGRÓ LA META. 
NO hubo variación en el indicador y NO hubo variación en variables.</v>
      </c>
      <c r="K122" s="54"/>
      <c r="L122" s="54"/>
      <c r="M122" s="54"/>
      <c r="N122" s="54"/>
      <c r="O122" s="54"/>
      <c r="P122" s="54"/>
      <c r="Q122" s="54"/>
      <c r="R122" s="54"/>
      <c r="S122" s="55"/>
    </row>
    <row r="123" spans="1:19" ht="261.75" customHeight="1" x14ac:dyDescent="0.25">
      <c r="A123" s="137"/>
      <c r="B123" s="80"/>
      <c r="C123" s="83"/>
      <c r="D123" s="68"/>
      <c r="E123" s="68"/>
      <c r="F123" s="73"/>
      <c r="G123" s="74"/>
      <c r="H123" s="73"/>
      <c r="I123" s="74"/>
      <c r="J123" s="75" t="s">
        <v>105</v>
      </c>
      <c r="K123" s="76"/>
      <c r="L123" s="76"/>
      <c r="M123" s="76"/>
      <c r="N123" s="76"/>
      <c r="O123" s="76"/>
      <c r="P123" s="76"/>
      <c r="Q123" s="76"/>
      <c r="R123" s="76"/>
      <c r="S123" s="77"/>
    </row>
    <row r="124" spans="1:19" ht="42" customHeight="1" x14ac:dyDescent="0.25">
      <c r="A124" s="137"/>
      <c r="B124" s="56" t="s">
        <v>19</v>
      </c>
      <c r="C124" s="143" t="s">
        <v>32</v>
      </c>
      <c r="D124" s="62">
        <v>222</v>
      </c>
      <c r="E124" s="120">
        <v>225</v>
      </c>
      <c r="F124" s="69">
        <f>E124-D124</f>
        <v>3</v>
      </c>
      <c r="G124" s="70"/>
      <c r="H124" s="69">
        <f>IF(D124=0,0,ROUND(E124/D124*100,1))</f>
        <v>101.4</v>
      </c>
      <c r="I124" s="70"/>
      <c r="J124" s="50" t="s">
        <v>72</v>
      </c>
      <c r="K124" s="51"/>
      <c r="L124" s="51"/>
      <c r="M124" s="51"/>
      <c r="N124" s="51"/>
      <c r="O124" s="51"/>
      <c r="P124" s="51"/>
      <c r="Q124" s="51"/>
      <c r="R124" s="51"/>
      <c r="S124" s="52"/>
    </row>
    <row r="125" spans="1:19" ht="177" customHeight="1" thickBot="1" x14ac:dyDescent="0.3">
      <c r="A125" s="137"/>
      <c r="B125" s="56"/>
      <c r="C125" s="143"/>
      <c r="D125" s="62"/>
      <c r="E125" s="121"/>
      <c r="F125" s="73"/>
      <c r="G125" s="74"/>
      <c r="H125" s="73"/>
      <c r="I125" s="74"/>
      <c r="J125" s="40" t="s">
        <v>89</v>
      </c>
      <c r="K125" s="41"/>
      <c r="L125" s="41"/>
      <c r="M125" s="41"/>
      <c r="N125" s="41"/>
      <c r="O125" s="41"/>
      <c r="P125" s="41"/>
      <c r="Q125" s="41"/>
      <c r="R125" s="41"/>
      <c r="S125" s="42"/>
    </row>
    <row r="126" spans="1:19" ht="41.25" customHeight="1" x14ac:dyDescent="0.25">
      <c r="A126" s="137"/>
      <c r="B126" s="163" t="s">
        <v>20</v>
      </c>
      <c r="C126" s="160" t="s">
        <v>52</v>
      </c>
      <c r="D126" s="157">
        <v>240</v>
      </c>
      <c r="E126" s="157">
        <v>240</v>
      </c>
      <c r="F126" s="154">
        <f>E126-D126</f>
        <v>0</v>
      </c>
      <c r="G126" s="154"/>
      <c r="H126" s="154">
        <f>IF(D126=0,0,ROUND(E126/D126*100,1))</f>
        <v>100</v>
      </c>
      <c r="I126" s="70"/>
      <c r="J126" s="58" t="s">
        <v>73</v>
      </c>
      <c r="K126" s="59"/>
      <c r="L126" s="59"/>
      <c r="M126" s="59"/>
      <c r="N126" s="59"/>
      <c r="O126" s="59"/>
      <c r="P126" s="59"/>
      <c r="Q126" s="59"/>
      <c r="R126" s="59"/>
      <c r="S126" s="60"/>
    </row>
    <row r="127" spans="1:19" ht="167.25" customHeight="1" thickBot="1" x14ac:dyDescent="0.3">
      <c r="A127" s="137"/>
      <c r="B127" s="164"/>
      <c r="C127" s="161"/>
      <c r="D127" s="158"/>
      <c r="E127" s="158"/>
      <c r="F127" s="155"/>
      <c r="G127" s="155"/>
      <c r="H127" s="155"/>
      <c r="I127" s="72"/>
      <c r="J127" s="40" t="s">
        <v>87</v>
      </c>
      <c r="K127" s="41"/>
      <c r="L127" s="41"/>
      <c r="M127" s="41"/>
      <c r="N127" s="41"/>
      <c r="O127" s="41"/>
      <c r="P127" s="41"/>
      <c r="Q127" s="41"/>
      <c r="R127" s="41"/>
      <c r="S127" s="42"/>
    </row>
    <row r="128" spans="1:19" ht="35.25" customHeight="1" x14ac:dyDescent="0.25">
      <c r="A128" s="137"/>
      <c r="B128" s="164"/>
      <c r="C128" s="161"/>
      <c r="D128" s="158"/>
      <c r="E128" s="158"/>
      <c r="F128" s="155"/>
      <c r="G128" s="155"/>
      <c r="H128" s="155"/>
      <c r="I128" s="72"/>
      <c r="J128" s="58" t="s">
        <v>74</v>
      </c>
      <c r="K128" s="59"/>
      <c r="L128" s="59"/>
      <c r="M128" s="59"/>
      <c r="N128" s="59"/>
      <c r="O128" s="59"/>
      <c r="P128" s="59"/>
      <c r="Q128" s="59"/>
      <c r="R128" s="59"/>
      <c r="S128" s="60"/>
    </row>
    <row r="129" spans="1:19" ht="167.25" customHeight="1" thickBot="1" x14ac:dyDescent="0.3">
      <c r="A129" s="138"/>
      <c r="B129" s="165"/>
      <c r="C129" s="162"/>
      <c r="D129" s="159"/>
      <c r="E129" s="159"/>
      <c r="F129" s="156"/>
      <c r="G129" s="156"/>
      <c r="H129" s="156"/>
      <c r="I129" s="74"/>
      <c r="J129" s="40" t="s">
        <v>90</v>
      </c>
      <c r="K129" s="41"/>
      <c r="L129" s="41"/>
      <c r="M129" s="41"/>
      <c r="N129" s="41"/>
      <c r="O129" s="41"/>
      <c r="P129" s="41"/>
      <c r="Q129" s="41"/>
      <c r="R129" s="41"/>
      <c r="S129" s="42"/>
    </row>
    <row r="130" spans="1:19" ht="34.5" customHeight="1" thickBot="1" x14ac:dyDescent="0.3">
      <c r="A130" s="10"/>
      <c r="B130" s="11"/>
      <c r="C130" s="11"/>
      <c r="D130" s="11"/>
      <c r="E130" s="11"/>
      <c r="F130" s="11"/>
      <c r="G130" s="11"/>
      <c r="H130" s="11"/>
      <c r="I130" s="11"/>
      <c r="J130" s="11"/>
      <c r="K130" s="11"/>
      <c r="L130" s="11"/>
      <c r="M130" s="11"/>
      <c r="N130" s="11"/>
      <c r="O130" s="11"/>
      <c r="P130" s="11"/>
      <c r="Q130" s="11"/>
      <c r="R130" s="11"/>
      <c r="S130" s="11"/>
    </row>
    <row r="131" spans="1:19" s="22" customFormat="1" ht="26.25" customHeight="1" x14ac:dyDescent="0.5">
      <c r="A131" s="87" t="s">
        <v>5</v>
      </c>
      <c r="B131" s="93" t="s">
        <v>6</v>
      </c>
      <c r="C131" s="94"/>
      <c r="D131" s="99" t="s">
        <v>7</v>
      </c>
      <c r="E131" s="99"/>
      <c r="F131" s="99" t="s">
        <v>8</v>
      </c>
      <c r="G131" s="99"/>
      <c r="H131" s="99"/>
      <c r="I131" s="99"/>
      <c r="J131" s="100" t="s">
        <v>9</v>
      </c>
      <c r="K131" s="101"/>
      <c r="L131" s="101"/>
      <c r="M131" s="101"/>
      <c r="N131" s="101"/>
      <c r="O131" s="101"/>
      <c r="P131" s="101"/>
      <c r="Q131" s="101"/>
      <c r="R131" s="101"/>
      <c r="S131" s="102"/>
    </row>
    <row r="132" spans="1:19" s="22" customFormat="1" ht="30" customHeight="1" x14ac:dyDescent="0.5">
      <c r="A132" s="88"/>
      <c r="B132" s="95"/>
      <c r="C132" s="96"/>
      <c r="D132" s="25" t="s">
        <v>10</v>
      </c>
      <c r="E132" s="25" t="s">
        <v>11</v>
      </c>
      <c r="F132" s="109" t="s">
        <v>12</v>
      </c>
      <c r="G132" s="109"/>
      <c r="H132" s="109" t="s">
        <v>13</v>
      </c>
      <c r="I132" s="109"/>
      <c r="J132" s="103"/>
      <c r="K132" s="104"/>
      <c r="L132" s="104"/>
      <c r="M132" s="104"/>
      <c r="N132" s="104"/>
      <c r="O132" s="104"/>
      <c r="P132" s="104"/>
      <c r="Q132" s="104"/>
      <c r="R132" s="104"/>
      <c r="S132" s="105"/>
    </row>
    <row r="133" spans="1:19" s="22" customFormat="1" ht="26.25" customHeight="1" x14ac:dyDescent="0.25">
      <c r="A133" s="89"/>
      <c r="B133" s="97"/>
      <c r="C133" s="98"/>
      <c r="D133" s="26" t="s">
        <v>14</v>
      </c>
      <c r="E133" s="26" t="s">
        <v>15</v>
      </c>
      <c r="F133" s="61" t="s">
        <v>16</v>
      </c>
      <c r="G133" s="61"/>
      <c r="H133" s="61" t="s">
        <v>17</v>
      </c>
      <c r="I133" s="61"/>
      <c r="J133" s="106"/>
      <c r="K133" s="107"/>
      <c r="L133" s="107"/>
      <c r="M133" s="107"/>
      <c r="N133" s="107"/>
      <c r="O133" s="107"/>
      <c r="P133" s="107"/>
      <c r="Q133" s="107"/>
      <c r="R133" s="107"/>
      <c r="S133" s="108"/>
    </row>
    <row r="134" spans="1:19" s="22" customFormat="1" ht="66" customHeight="1" x14ac:dyDescent="0.25">
      <c r="A134" s="136">
        <v>10</v>
      </c>
      <c r="B134" s="78" t="s">
        <v>18</v>
      </c>
      <c r="C134" s="81" t="s">
        <v>40</v>
      </c>
      <c r="D134" s="66">
        <f>IF(D139=0,0,ROUND(D137/D139*100,1))</f>
        <v>100</v>
      </c>
      <c r="E134" s="66">
        <f>IF(E139=0,0,ROUND(E137/E139*100,1))</f>
        <v>100</v>
      </c>
      <c r="F134" s="69">
        <f>E134-D134</f>
        <v>0</v>
      </c>
      <c r="G134" s="70"/>
      <c r="H134" s="69">
        <f>IF(D134=0,0,ROUND(E134/D134*100,1))</f>
        <v>100</v>
      </c>
      <c r="I134" s="70"/>
      <c r="J134" s="50" t="s">
        <v>71</v>
      </c>
      <c r="K134" s="51"/>
      <c r="L134" s="51"/>
      <c r="M134" s="51"/>
      <c r="N134" s="51"/>
      <c r="O134" s="51"/>
      <c r="P134" s="51"/>
      <c r="Q134" s="51"/>
      <c r="R134" s="51"/>
      <c r="S134" s="52"/>
    </row>
    <row r="135" spans="1:19" s="22" customFormat="1" ht="171.75" customHeight="1" x14ac:dyDescent="0.25">
      <c r="A135" s="137"/>
      <c r="B135" s="79"/>
      <c r="C135" s="82"/>
      <c r="D135" s="67"/>
      <c r="E135" s="67"/>
      <c r="F135" s="71"/>
      <c r="G135" s="72"/>
      <c r="H135" s="71"/>
      <c r="I135" s="72"/>
      <c r="J135" s="53" t="str">
        <f>"El indicador al final del período de evaluación registró un alcanzado del "&amp;E134&amp;" por ciento en comparación con la meta programada del "&amp;D134&amp;" por ciento, representa un cumplimiento de la meta del "&amp;H134&amp;" por ciento, colocando el indicador en un semáforo de color "&amp;IF(AND(D134=0,H134=0),"",IF(AND(H134&gt;=95,H134&lt;=105,H137&gt;=95,H137&lt;=105,H139&gt;=95,H139&lt;=105),"VERDE:SE LOGRÓ LA META",IF(AND(H134&gt;=95,H134&lt;=105,H137&lt;95),"VERDE:AUNQUE EL INDICADOR ES VERDE, HAY VARIACIÓN EN VARIABLES",IF(AND(H134&gt;=95,H134&lt;=105,H137&gt;105),"VERDE:AUNQUE EL INDICADOR ES VERDE, HAY VARIACIÓN EN VARIABLES",IF(AND(H134&gt;=95,H134&lt;=105,H139&lt;95),"VERDE:AUNQUE EL INDICADOR ES VERDE, HAY VARIACIÓN EN VARIABLES",IF(AND(H134&gt;=95,H134&lt;=105,H139&gt;105),"VERDE:AUNQUE EL INDICADOR ES VERDE, HAY VARIACIÓN EN VARIABLES",IF(OR(AND(H134&gt;=90,H134&lt;95),AND(H134&gt;105,H134&lt;=110)),"AMARILLO",IF(OR(H134&lt;90,H134&gt;110),"ROJO",IF(AND(D134&lt;&gt;0,E134=0),"ROJO","")))))))))&amp;". 
"&amp;IF(AND(D134=0,E134=0),"NO",IF(OR(H134&lt;95,H134&gt;105),"SI","NO"))&amp;" hubo variación en el indicador y "&amp;IF(AND(D137=0,D139=0,H137=0,H139=0),"NO",IF(OR(H137&lt;95,H137&gt;105,H139&lt;95,H139&gt;105),"SI","NO"))&amp;" hubo variación en variables."</f>
        <v>El indicador al final del período de evaluación registró un alcanzado del 100 por ciento en comparación con la meta programada del 100 por ciento, representa un cumplimiento de la meta del 100 por ciento, colocando el indicador en un semáforo de color VERDE:SE LOGRÓ LA META. 
NO hubo variación en el indicador y NO hubo variación en variables.</v>
      </c>
      <c r="K135" s="54"/>
      <c r="L135" s="54"/>
      <c r="M135" s="54"/>
      <c r="N135" s="54"/>
      <c r="O135" s="54"/>
      <c r="P135" s="54"/>
      <c r="Q135" s="54"/>
      <c r="R135" s="54"/>
      <c r="S135" s="55"/>
    </row>
    <row r="136" spans="1:19" s="22" customFormat="1" ht="278.25" customHeight="1" x14ac:dyDescent="0.25">
      <c r="A136" s="137"/>
      <c r="B136" s="80"/>
      <c r="C136" s="83"/>
      <c r="D136" s="68"/>
      <c r="E136" s="68"/>
      <c r="F136" s="73"/>
      <c r="G136" s="74"/>
      <c r="H136" s="73"/>
      <c r="I136" s="74"/>
      <c r="J136" s="75" t="s">
        <v>106</v>
      </c>
      <c r="K136" s="76"/>
      <c r="L136" s="76"/>
      <c r="M136" s="76"/>
      <c r="N136" s="76"/>
      <c r="O136" s="76"/>
      <c r="P136" s="76"/>
      <c r="Q136" s="76"/>
      <c r="R136" s="76"/>
      <c r="S136" s="77"/>
    </row>
    <row r="137" spans="1:19" s="22" customFormat="1" ht="42" customHeight="1" x14ac:dyDescent="0.25">
      <c r="A137" s="137"/>
      <c r="B137" s="56" t="s">
        <v>19</v>
      </c>
      <c r="C137" s="143" t="s">
        <v>41</v>
      </c>
      <c r="D137" s="62">
        <v>2</v>
      </c>
      <c r="E137" s="120">
        <v>2</v>
      </c>
      <c r="F137" s="69">
        <f>E137-D137</f>
        <v>0</v>
      </c>
      <c r="G137" s="70"/>
      <c r="H137" s="69">
        <f>IF(D137=0,0,ROUND(E137/D137*100,1))</f>
        <v>100</v>
      </c>
      <c r="I137" s="70"/>
      <c r="J137" s="50" t="s">
        <v>72</v>
      </c>
      <c r="K137" s="51"/>
      <c r="L137" s="51"/>
      <c r="M137" s="51"/>
      <c r="N137" s="51"/>
      <c r="O137" s="51"/>
      <c r="P137" s="51"/>
      <c r="Q137" s="51"/>
      <c r="R137" s="51"/>
      <c r="S137" s="52"/>
    </row>
    <row r="138" spans="1:19" s="22" customFormat="1" ht="239.25" customHeight="1" thickBot="1" x14ac:dyDescent="0.3">
      <c r="A138" s="137"/>
      <c r="B138" s="56"/>
      <c r="C138" s="143"/>
      <c r="D138" s="62"/>
      <c r="E138" s="121"/>
      <c r="F138" s="73"/>
      <c r="G138" s="74"/>
      <c r="H138" s="73"/>
      <c r="I138" s="74"/>
      <c r="J138" s="40" t="s">
        <v>107</v>
      </c>
      <c r="K138" s="41"/>
      <c r="L138" s="41"/>
      <c r="M138" s="41"/>
      <c r="N138" s="41"/>
      <c r="O138" s="41"/>
      <c r="P138" s="41"/>
      <c r="Q138" s="41"/>
      <c r="R138" s="41"/>
      <c r="S138" s="42"/>
    </row>
    <row r="139" spans="1:19" s="22" customFormat="1" ht="41.25" customHeight="1" x14ac:dyDescent="0.25">
      <c r="A139" s="137"/>
      <c r="B139" s="56" t="s">
        <v>20</v>
      </c>
      <c r="C139" s="135" t="s">
        <v>53</v>
      </c>
      <c r="D139" s="140">
        <v>2</v>
      </c>
      <c r="E139" s="139">
        <f>D139</f>
        <v>2</v>
      </c>
      <c r="F139" s="49">
        <f>E139-D139</f>
        <v>0</v>
      </c>
      <c r="G139" s="49"/>
      <c r="H139" s="49">
        <f>IF(D139=0,0,ROUND(E139/D139*100,1))</f>
        <v>100</v>
      </c>
      <c r="I139" s="49"/>
      <c r="J139" s="58" t="s">
        <v>73</v>
      </c>
      <c r="K139" s="59"/>
      <c r="L139" s="59"/>
      <c r="M139" s="59"/>
      <c r="N139" s="59"/>
      <c r="O139" s="59"/>
      <c r="P139" s="59"/>
      <c r="Q139" s="59"/>
      <c r="R139" s="59"/>
      <c r="S139" s="60"/>
    </row>
    <row r="140" spans="1:19" s="22" customFormat="1" ht="218.25" customHeight="1" thickBot="1" x14ac:dyDescent="0.3">
      <c r="A140" s="137"/>
      <c r="B140" s="56"/>
      <c r="C140" s="135"/>
      <c r="D140" s="140"/>
      <c r="E140" s="139"/>
      <c r="F140" s="49"/>
      <c r="G140" s="49"/>
      <c r="H140" s="49"/>
      <c r="I140" s="49"/>
      <c r="J140" s="40" t="s">
        <v>87</v>
      </c>
      <c r="K140" s="41"/>
      <c r="L140" s="41"/>
      <c r="M140" s="41"/>
      <c r="N140" s="41"/>
      <c r="O140" s="41"/>
      <c r="P140" s="41"/>
      <c r="Q140" s="41"/>
      <c r="R140" s="41"/>
      <c r="S140" s="42"/>
    </row>
    <row r="141" spans="1:19" s="22" customFormat="1" ht="47.25" customHeight="1" x14ac:dyDescent="0.25">
      <c r="A141" s="137"/>
      <c r="B141" s="56"/>
      <c r="C141" s="135"/>
      <c r="D141" s="140"/>
      <c r="E141" s="139"/>
      <c r="F141" s="49"/>
      <c r="G141" s="49"/>
      <c r="H141" s="49"/>
      <c r="I141" s="49"/>
      <c r="J141" s="58" t="s">
        <v>74</v>
      </c>
      <c r="K141" s="59"/>
      <c r="L141" s="59"/>
      <c r="M141" s="59"/>
      <c r="N141" s="59"/>
      <c r="O141" s="59"/>
      <c r="P141" s="59"/>
      <c r="Q141" s="59"/>
      <c r="R141" s="59"/>
      <c r="S141" s="60"/>
    </row>
    <row r="142" spans="1:19" s="22" customFormat="1" ht="218.25" customHeight="1" thickBot="1" x14ac:dyDescent="0.3">
      <c r="A142" s="138"/>
      <c r="B142" s="56"/>
      <c r="C142" s="135"/>
      <c r="D142" s="140"/>
      <c r="E142" s="139"/>
      <c r="F142" s="49"/>
      <c r="G142" s="49"/>
      <c r="H142" s="49"/>
      <c r="I142" s="49"/>
      <c r="J142" s="40" t="s">
        <v>108</v>
      </c>
      <c r="K142" s="41"/>
      <c r="L142" s="41"/>
      <c r="M142" s="41"/>
      <c r="N142" s="41"/>
      <c r="O142" s="41"/>
      <c r="P142" s="41"/>
      <c r="Q142" s="41"/>
      <c r="R142" s="41"/>
      <c r="S142" s="42"/>
    </row>
    <row r="143" spans="1:19" ht="59.25" customHeight="1" thickBot="1" x14ac:dyDescent="0.3">
      <c r="A143" s="117"/>
      <c r="B143" s="118"/>
      <c r="C143" s="118"/>
      <c r="D143" s="118"/>
      <c r="E143" s="118"/>
      <c r="F143" s="118"/>
      <c r="G143" s="118"/>
      <c r="H143" s="118"/>
      <c r="I143" s="118"/>
      <c r="J143" s="118"/>
      <c r="K143" s="118"/>
      <c r="L143" s="118"/>
      <c r="M143" s="118"/>
      <c r="N143" s="118"/>
      <c r="O143" s="118"/>
      <c r="P143" s="118"/>
      <c r="Q143" s="118"/>
      <c r="R143" s="118"/>
      <c r="S143" s="119"/>
    </row>
    <row r="144" spans="1:19" ht="59.25" customHeight="1" x14ac:dyDescent="0.5">
      <c r="A144" s="87" t="s">
        <v>5</v>
      </c>
      <c r="B144" s="93" t="s">
        <v>6</v>
      </c>
      <c r="C144" s="94"/>
      <c r="D144" s="99" t="s">
        <v>7</v>
      </c>
      <c r="E144" s="99"/>
      <c r="F144" s="99" t="s">
        <v>8</v>
      </c>
      <c r="G144" s="99"/>
      <c r="H144" s="99"/>
      <c r="I144" s="99"/>
      <c r="J144" s="100" t="s">
        <v>9</v>
      </c>
      <c r="K144" s="101"/>
      <c r="L144" s="101"/>
      <c r="M144" s="101"/>
      <c r="N144" s="101"/>
      <c r="O144" s="101"/>
      <c r="P144" s="101"/>
      <c r="Q144" s="101"/>
      <c r="R144" s="101"/>
      <c r="S144" s="102"/>
    </row>
    <row r="145" spans="1:19" ht="30" customHeight="1" x14ac:dyDescent="0.5">
      <c r="A145" s="88"/>
      <c r="B145" s="95"/>
      <c r="C145" s="96"/>
      <c r="D145" s="25" t="s">
        <v>10</v>
      </c>
      <c r="E145" s="25" t="s">
        <v>11</v>
      </c>
      <c r="F145" s="109" t="s">
        <v>12</v>
      </c>
      <c r="G145" s="109"/>
      <c r="H145" s="109" t="s">
        <v>13</v>
      </c>
      <c r="I145" s="109"/>
      <c r="J145" s="103"/>
      <c r="K145" s="104"/>
      <c r="L145" s="104"/>
      <c r="M145" s="104"/>
      <c r="N145" s="104"/>
      <c r="O145" s="104"/>
      <c r="P145" s="104"/>
      <c r="Q145" s="104"/>
      <c r="R145" s="104"/>
      <c r="S145" s="105"/>
    </row>
    <row r="146" spans="1:19" ht="26.25" customHeight="1" x14ac:dyDescent="0.25">
      <c r="A146" s="89"/>
      <c r="B146" s="97"/>
      <c r="C146" s="98"/>
      <c r="D146" s="26" t="s">
        <v>14</v>
      </c>
      <c r="E146" s="26" t="s">
        <v>15</v>
      </c>
      <c r="F146" s="61" t="s">
        <v>16</v>
      </c>
      <c r="G146" s="61"/>
      <c r="H146" s="61" t="s">
        <v>17</v>
      </c>
      <c r="I146" s="61"/>
      <c r="J146" s="106"/>
      <c r="K146" s="107"/>
      <c r="L146" s="107"/>
      <c r="M146" s="107"/>
      <c r="N146" s="107"/>
      <c r="O146" s="107"/>
      <c r="P146" s="107"/>
      <c r="Q146" s="107"/>
      <c r="R146" s="107"/>
      <c r="S146" s="108"/>
    </row>
    <row r="147" spans="1:19" ht="45" customHeight="1" x14ac:dyDescent="0.25">
      <c r="A147" s="136">
        <v>11</v>
      </c>
      <c r="B147" s="78" t="s">
        <v>18</v>
      </c>
      <c r="C147" s="81" t="s">
        <v>33</v>
      </c>
      <c r="D147" s="66">
        <f>IF(D152=0,0,ROUND(D150/D152*100,1))</f>
        <v>98.4</v>
      </c>
      <c r="E147" s="66">
        <f>IF(E152=0,0,ROUND(E150/E152*100,1))</f>
        <v>95.7</v>
      </c>
      <c r="F147" s="69">
        <f>E147-D147</f>
        <v>-2.7000000000000028</v>
      </c>
      <c r="G147" s="70"/>
      <c r="H147" s="69">
        <f>IF(D147=0,0,ROUND(E147/D147*100,1))</f>
        <v>97.3</v>
      </c>
      <c r="I147" s="70"/>
      <c r="J147" s="50" t="s">
        <v>71</v>
      </c>
      <c r="K147" s="51"/>
      <c r="L147" s="51"/>
      <c r="M147" s="51"/>
      <c r="N147" s="51"/>
      <c r="O147" s="51"/>
      <c r="P147" s="51"/>
      <c r="Q147" s="51"/>
      <c r="R147" s="51"/>
      <c r="S147" s="52"/>
    </row>
    <row r="148" spans="1:19" ht="166.5" customHeight="1" x14ac:dyDescent="0.25">
      <c r="A148" s="137"/>
      <c r="B148" s="79"/>
      <c r="C148" s="82"/>
      <c r="D148" s="67"/>
      <c r="E148" s="67"/>
      <c r="F148" s="71"/>
      <c r="G148" s="72"/>
      <c r="H148" s="71"/>
      <c r="I148" s="72"/>
      <c r="J148" s="53" t="str">
        <f>"El indicador al final del período de evaluación registró un alcanzado del "&amp;E147&amp;" por ciento en comparación con la meta programada del "&amp;D147&amp;" por ciento, representa un cumplimiento de la meta del "&amp;H147&amp;" por ciento, colocando el indicador en un semáforo de color "&amp;IF(AND(D147=0,H147=0),"",IF(AND(H147&gt;=95,H147&lt;=105,H150&gt;=95,H150&lt;=105,H152&gt;=95,H152&lt;=105),"VERDE:SE LOGRÓ LA META",IF(AND(H147&gt;=95,H147&lt;=105,H150&lt;95),"VERDE:AUNQUE EL INDICADOR ES VERDE, HAY VARIACIÓN EN VARIABLES",IF(AND(H147&gt;=95,H147&lt;=105,H150&gt;105),"VERDE:AUNQUE EL INDICADOR ES VERDE, HAY VARIACIÓN EN VARIABLES",IF(AND(H147&gt;=95,H147&lt;=105,H152&lt;95),"VERDE:AUNQUE EL INDICADOR ES VERDE, HAY VARIACIÓN EN VARIABLES",IF(AND(H147&gt;=95,H147&lt;=105,H152&gt;105),"VERDE:AUNQUE EL INDICADOR ES VERDE, HAY VARIACIÓN EN VARIABLES",IF(OR(AND(H147&gt;=90,H147&lt;95),AND(H147&gt;105,H147&lt;=110)),"AMARILLO",IF(OR(H147&lt;90,H147&gt;110),"ROJO",IF(AND(D147&lt;&gt;0,E147=0),"ROJO","")))))))))&amp;". 
"&amp;IF(AND(D147=0,E147=0),"NO",IF(OR(H147&lt;95,H147&gt;105),"SI","NO"))&amp;" hubo variación en el indicador y "&amp;IF(AND(D150=0,D152=0,H150=0,H152=0),"NO",IF(OR(H150&lt;95,H150&gt;105,H152&lt;95,H152&gt;105),"SI","NO"))&amp;" hubo variación en variables."</f>
        <v>El indicador al final del período de evaluación registró un alcanzado del 95.7 por ciento en comparación con la meta programada del 98.4 por ciento, representa un cumplimiento de la meta del 97.3 por ciento, colocando el indicador en un semáforo de color VERDE:SE LOGRÓ LA META. 
NO hubo variación en el indicador y NO hubo variación en variables.</v>
      </c>
      <c r="K148" s="54"/>
      <c r="L148" s="54"/>
      <c r="M148" s="54"/>
      <c r="N148" s="54"/>
      <c r="O148" s="54"/>
      <c r="P148" s="54"/>
      <c r="Q148" s="54"/>
      <c r="R148" s="54"/>
      <c r="S148" s="55"/>
    </row>
    <row r="149" spans="1:19" ht="243" customHeight="1" x14ac:dyDescent="0.25">
      <c r="A149" s="137"/>
      <c r="B149" s="80"/>
      <c r="C149" s="83"/>
      <c r="D149" s="68"/>
      <c r="E149" s="68"/>
      <c r="F149" s="73"/>
      <c r="G149" s="74"/>
      <c r="H149" s="73"/>
      <c r="I149" s="74"/>
      <c r="J149" s="75" t="s">
        <v>109</v>
      </c>
      <c r="K149" s="76"/>
      <c r="L149" s="76"/>
      <c r="M149" s="76"/>
      <c r="N149" s="76"/>
      <c r="O149" s="76"/>
      <c r="P149" s="76"/>
      <c r="Q149" s="76"/>
      <c r="R149" s="76"/>
      <c r="S149" s="77"/>
    </row>
    <row r="150" spans="1:19" ht="35.25" customHeight="1" x14ac:dyDescent="0.25">
      <c r="A150" s="137"/>
      <c r="B150" s="110" t="s">
        <v>19</v>
      </c>
      <c r="C150" s="141" t="s">
        <v>34</v>
      </c>
      <c r="D150" s="120">
        <v>76157</v>
      </c>
      <c r="E150" s="120">
        <v>73772</v>
      </c>
      <c r="F150" s="69">
        <f>E150-D150</f>
        <v>-2385</v>
      </c>
      <c r="G150" s="70"/>
      <c r="H150" s="69">
        <f>IF(D150=0,0,ROUND(E150/D150*100,1))</f>
        <v>96.9</v>
      </c>
      <c r="I150" s="70"/>
      <c r="J150" s="50" t="s">
        <v>72</v>
      </c>
      <c r="K150" s="51"/>
      <c r="L150" s="51"/>
      <c r="M150" s="51"/>
      <c r="N150" s="51"/>
      <c r="O150" s="51"/>
      <c r="P150" s="51"/>
      <c r="Q150" s="51"/>
      <c r="R150" s="51"/>
      <c r="S150" s="52"/>
    </row>
    <row r="151" spans="1:19" ht="237" customHeight="1" thickBot="1" x14ac:dyDescent="0.3">
      <c r="A151" s="137"/>
      <c r="B151" s="111"/>
      <c r="C151" s="142"/>
      <c r="D151" s="121"/>
      <c r="E151" s="121"/>
      <c r="F151" s="73"/>
      <c r="G151" s="74"/>
      <c r="H151" s="73"/>
      <c r="I151" s="74"/>
      <c r="J151" s="40" t="s">
        <v>91</v>
      </c>
      <c r="K151" s="41"/>
      <c r="L151" s="41"/>
      <c r="M151" s="41"/>
      <c r="N151" s="41"/>
      <c r="O151" s="41"/>
      <c r="P151" s="41"/>
      <c r="Q151" s="41"/>
      <c r="R151" s="41"/>
      <c r="S151" s="42"/>
    </row>
    <row r="152" spans="1:19" ht="38.25" customHeight="1" x14ac:dyDescent="0.25">
      <c r="A152" s="137"/>
      <c r="B152" s="56" t="s">
        <v>20</v>
      </c>
      <c r="C152" s="135" t="s">
        <v>55</v>
      </c>
      <c r="D152" s="62">
        <v>77415</v>
      </c>
      <c r="E152" s="62">
        <v>77110</v>
      </c>
      <c r="F152" s="49">
        <f>E152-D152</f>
        <v>-305</v>
      </c>
      <c r="G152" s="49"/>
      <c r="H152" s="49">
        <f>IF(D152=0,0,ROUND(E152/D152*100,1))</f>
        <v>99.6</v>
      </c>
      <c r="I152" s="49"/>
      <c r="J152" s="58" t="s">
        <v>73</v>
      </c>
      <c r="K152" s="59"/>
      <c r="L152" s="59"/>
      <c r="M152" s="59"/>
      <c r="N152" s="59"/>
      <c r="O152" s="59"/>
      <c r="P152" s="59"/>
      <c r="Q152" s="59"/>
      <c r="R152" s="59"/>
      <c r="S152" s="60"/>
    </row>
    <row r="153" spans="1:19" ht="212.25" customHeight="1" thickBot="1" x14ac:dyDescent="0.3">
      <c r="A153" s="137"/>
      <c r="B153" s="56"/>
      <c r="C153" s="135"/>
      <c r="D153" s="62"/>
      <c r="E153" s="62"/>
      <c r="F153" s="49"/>
      <c r="G153" s="49"/>
      <c r="H153" s="49"/>
      <c r="I153" s="49"/>
      <c r="J153" s="40" t="s">
        <v>92</v>
      </c>
      <c r="K153" s="41"/>
      <c r="L153" s="41"/>
      <c r="M153" s="41"/>
      <c r="N153" s="41"/>
      <c r="O153" s="41"/>
      <c r="P153" s="41"/>
      <c r="Q153" s="41"/>
      <c r="R153" s="41"/>
      <c r="S153" s="42"/>
    </row>
    <row r="154" spans="1:19" ht="35.25" customHeight="1" x14ac:dyDescent="0.25">
      <c r="A154" s="137"/>
      <c r="B154" s="56"/>
      <c r="C154" s="135"/>
      <c r="D154" s="62"/>
      <c r="E154" s="62"/>
      <c r="F154" s="49"/>
      <c r="G154" s="49"/>
      <c r="H154" s="49"/>
      <c r="I154" s="49"/>
      <c r="J154" s="58" t="s">
        <v>74</v>
      </c>
      <c r="K154" s="59"/>
      <c r="L154" s="59"/>
      <c r="M154" s="59"/>
      <c r="N154" s="59"/>
      <c r="O154" s="59"/>
      <c r="P154" s="59"/>
      <c r="Q154" s="59"/>
      <c r="R154" s="59"/>
      <c r="S154" s="60"/>
    </row>
    <row r="155" spans="1:19" ht="212.25" customHeight="1" thickBot="1" x14ac:dyDescent="0.3">
      <c r="A155" s="138"/>
      <c r="B155" s="56"/>
      <c r="C155" s="135"/>
      <c r="D155" s="62"/>
      <c r="E155" s="62"/>
      <c r="F155" s="49"/>
      <c r="G155" s="49"/>
      <c r="H155" s="49"/>
      <c r="I155" s="49"/>
      <c r="J155" s="40" t="s">
        <v>85</v>
      </c>
      <c r="K155" s="41"/>
      <c r="L155" s="41"/>
      <c r="M155" s="41"/>
      <c r="N155" s="41"/>
      <c r="O155" s="41"/>
      <c r="P155" s="41"/>
      <c r="Q155" s="41"/>
      <c r="R155" s="41"/>
      <c r="S155" s="42"/>
    </row>
    <row r="156" spans="1:19" ht="68.25" customHeight="1" thickBot="1" x14ac:dyDescent="0.3">
      <c r="A156" s="84"/>
      <c r="B156" s="85"/>
      <c r="C156" s="85"/>
      <c r="D156" s="85"/>
      <c r="E156" s="85"/>
      <c r="F156" s="85"/>
      <c r="G156" s="85"/>
      <c r="H156" s="85"/>
      <c r="I156" s="85"/>
      <c r="J156" s="85"/>
      <c r="K156" s="85"/>
      <c r="L156" s="85"/>
      <c r="M156" s="85"/>
      <c r="N156" s="85"/>
      <c r="O156" s="85"/>
      <c r="P156" s="85"/>
      <c r="Q156" s="85"/>
      <c r="R156" s="85"/>
      <c r="S156" s="86"/>
    </row>
    <row r="157" spans="1:19" ht="36" customHeight="1" x14ac:dyDescent="0.5">
      <c r="A157" s="87" t="s">
        <v>5</v>
      </c>
      <c r="B157" s="93" t="s">
        <v>6</v>
      </c>
      <c r="C157" s="94"/>
      <c r="D157" s="99" t="s">
        <v>7</v>
      </c>
      <c r="E157" s="99"/>
      <c r="F157" s="99" t="s">
        <v>8</v>
      </c>
      <c r="G157" s="99"/>
      <c r="H157" s="99"/>
      <c r="I157" s="99"/>
      <c r="J157" s="100" t="s">
        <v>9</v>
      </c>
      <c r="K157" s="101"/>
      <c r="L157" s="101"/>
      <c r="M157" s="101"/>
      <c r="N157" s="101"/>
      <c r="O157" s="101"/>
      <c r="P157" s="101"/>
      <c r="Q157" s="101"/>
      <c r="R157" s="101"/>
      <c r="S157" s="102"/>
    </row>
    <row r="158" spans="1:19" ht="30" customHeight="1" x14ac:dyDescent="0.5">
      <c r="A158" s="88"/>
      <c r="B158" s="95"/>
      <c r="C158" s="96"/>
      <c r="D158" s="25" t="s">
        <v>10</v>
      </c>
      <c r="E158" s="25" t="s">
        <v>11</v>
      </c>
      <c r="F158" s="109" t="s">
        <v>12</v>
      </c>
      <c r="G158" s="109"/>
      <c r="H158" s="109" t="s">
        <v>13</v>
      </c>
      <c r="I158" s="109"/>
      <c r="J158" s="103"/>
      <c r="K158" s="104"/>
      <c r="L158" s="104"/>
      <c r="M158" s="104"/>
      <c r="N158" s="104"/>
      <c r="O158" s="104"/>
      <c r="P158" s="104"/>
      <c r="Q158" s="104"/>
      <c r="R158" s="104"/>
      <c r="S158" s="105"/>
    </row>
    <row r="159" spans="1:19" ht="35.25" customHeight="1" x14ac:dyDescent="0.25">
      <c r="A159" s="89"/>
      <c r="B159" s="97"/>
      <c r="C159" s="98"/>
      <c r="D159" s="26" t="s">
        <v>14</v>
      </c>
      <c r="E159" s="26" t="s">
        <v>15</v>
      </c>
      <c r="F159" s="61" t="s">
        <v>16</v>
      </c>
      <c r="G159" s="61"/>
      <c r="H159" s="61" t="s">
        <v>17</v>
      </c>
      <c r="I159" s="61"/>
      <c r="J159" s="106"/>
      <c r="K159" s="107"/>
      <c r="L159" s="107"/>
      <c r="M159" s="107"/>
      <c r="N159" s="107"/>
      <c r="O159" s="107"/>
      <c r="P159" s="107"/>
      <c r="Q159" s="107"/>
      <c r="R159" s="107"/>
      <c r="S159" s="108"/>
    </row>
    <row r="160" spans="1:19" ht="62.25" customHeight="1" x14ac:dyDescent="0.25">
      <c r="A160" s="136">
        <v>12</v>
      </c>
      <c r="B160" s="78" t="s">
        <v>18</v>
      </c>
      <c r="C160" s="81" t="s">
        <v>35</v>
      </c>
      <c r="D160" s="66">
        <f>IF(D165=0,0,ROUND(D163/D165*1,1))</f>
        <v>6.5</v>
      </c>
      <c r="E160" s="66">
        <f>IF(E165=0,0,ROUND(E163/E165*1,1))</f>
        <v>6.4</v>
      </c>
      <c r="F160" s="69">
        <f>E160-D160</f>
        <v>-9.9999999999999645E-2</v>
      </c>
      <c r="G160" s="70"/>
      <c r="H160" s="69">
        <f>IF(D160=0,0,ROUND(E160/D160*100,1))</f>
        <v>98.5</v>
      </c>
      <c r="I160" s="70"/>
      <c r="J160" s="50" t="s">
        <v>71</v>
      </c>
      <c r="K160" s="51"/>
      <c r="L160" s="51"/>
      <c r="M160" s="51"/>
      <c r="N160" s="51"/>
      <c r="O160" s="51"/>
      <c r="P160" s="51"/>
      <c r="Q160" s="51"/>
      <c r="R160" s="51"/>
      <c r="S160" s="52"/>
    </row>
    <row r="161" spans="1:19" ht="191.25" customHeight="1" x14ac:dyDescent="0.25">
      <c r="A161" s="137"/>
      <c r="B161" s="79"/>
      <c r="C161" s="82"/>
      <c r="D161" s="67"/>
      <c r="E161" s="67"/>
      <c r="F161" s="71"/>
      <c r="G161" s="72"/>
      <c r="H161" s="71"/>
      <c r="I161" s="72"/>
      <c r="J161" s="53" t="str">
        <f>"El indicador al final del período de evaluación registró un alcanzado del "&amp;E160&amp;" por ciento en comparación con la meta programada del "&amp;D160&amp;" por ciento, representa un cumplimiento de la meta del "&amp;H160&amp;" por ciento, colocando el indicador en un semáforo de color "&amp;IF(AND(D160=0,H160=0),"",IF(AND(H160&gt;=95,H160&lt;=105,H163&gt;=95,H163&lt;=105,H165&gt;=95,H165&lt;=105),"VERDE:SE LOGRÓ LA META",IF(AND(H160&gt;=95,H160&lt;=105,H163&lt;95),"VERDE:AUNQUE EL INDICADOR ES VERDE, HAY VARIACIÓN EN VARIABLES",IF(AND(H160&gt;=95,H160&lt;=105,H163&gt;105),"VERDE:AUNQUE EL INDICADOR ES VERDE, HAY VARIACIÓN EN VARIABLES",IF(AND(H160&gt;=95,H160&lt;=105,H165&lt;95),"VERDE:AUNQUE EL INDICADOR ES VERDE, HAY VARIACIÓN EN VARIABLES",IF(AND(H160&gt;=95,H160&lt;=105,H165&gt;105),"VERDE:AUNQUE EL INDICADOR ES VERDE, HAY VARIACIÓN EN VARIABLES",IF(OR(AND(H160&gt;=90,H160&lt;95),AND(H160&gt;105,H160&lt;=110)),"AMARILLO",IF(OR(H160&lt;90,H160&gt;110),"ROJO",IF(AND(D160&lt;&gt;0,E160=0),"ROJO","")))))))))&amp;". 
"&amp;IF(AND(D160=0,E160=0),"NO",IF(OR(H160&lt;95,H160&gt;105),"SI","NO"))&amp;" hubo variación en el indicador y "&amp;IF(AND(D163=0,D165=0,H163=0,H165=0),"NO",IF(OR(H163&lt;95,H163&gt;105,H165&lt;95,H165&gt;105),"SI","NO"))&amp;" hubo variación en variables."</f>
        <v>El indicador al final del período de evaluación registró un alcanzado del 6.4 por ciento en comparación con la meta programada del 6.5 por ciento, representa un cumplimiento de la meta del 98.5 por ciento, colocando el indicador en un semáforo de color VERDE:SE LOGRÓ LA META. 
NO hubo variación en el indicador y NO hubo variación en variables.</v>
      </c>
      <c r="K161" s="54"/>
      <c r="L161" s="54"/>
      <c r="M161" s="54"/>
      <c r="N161" s="54"/>
      <c r="O161" s="54"/>
      <c r="P161" s="54"/>
      <c r="Q161" s="54"/>
      <c r="R161" s="54"/>
      <c r="S161" s="55"/>
    </row>
    <row r="162" spans="1:19" ht="294.75" customHeight="1" x14ac:dyDescent="0.25">
      <c r="A162" s="137"/>
      <c r="B162" s="80"/>
      <c r="C162" s="83"/>
      <c r="D162" s="68"/>
      <c r="E162" s="68"/>
      <c r="F162" s="73"/>
      <c r="G162" s="74"/>
      <c r="H162" s="73"/>
      <c r="I162" s="74"/>
      <c r="J162" s="75" t="s">
        <v>110</v>
      </c>
      <c r="K162" s="76"/>
      <c r="L162" s="76"/>
      <c r="M162" s="76"/>
      <c r="N162" s="76"/>
      <c r="O162" s="76"/>
      <c r="P162" s="76"/>
      <c r="Q162" s="76"/>
      <c r="R162" s="76"/>
      <c r="S162" s="77"/>
    </row>
    <row r="163" spans="1:19" ht="34.5" customHeight="1" x14ac:dyDescent="0.25">
      <c r="A163" s="137"/>
      <c r="B163" s="43" t="s">
        <v>19</v>
      </c>
      <c r="C163" s="45" t="s">
        <v>36</v>
      </c>
      <c r="D163" s="46">
        <v>75769</v>
      </c>
      <c r="E163" s="47">
        <v>73384</v>
      </c>
      <c r="F163" s="49">
        <f t="shared" ref="F163" si="14">E163-D163</f>
        <v>-2385</v>
      </c>
      <c r="G163" s="49"/>
      <c r="H163" s="49">
        <f t="shared" ref="H163" si="15">IF(D163=0,0,ROUND(E163/D163*100,1))</f>
        <v>96.9</v>
      </c>
      <c r="I163" s="49"/>
      <c r="J163" s="50" t="s">
        <v>72</v>
      </c>
      <c r="K163" s="51"/>
      <c r="L163" s="51"/>
      <c r="M163" s="51"/>
      <c r="N163" s="51"/>
      <c r="O163" s="51"/>
      <c r="P163" s="51"/>
      <c r="Q163" s="51"/>
      <c r="R163" s="51"/>
      <c r="S163" s="52"/>
    </row>
    <row r="164" spans="1:19" ht="203.25" customHeight="1" thickBot="1" x14ac:dyDescent="0.3">
      <c r="A164" s="137"/>
      <c r="B164" s="44"/>
      <c r="C164" s="45"/>
      <c r="D164" s="46"/>
      <c r="E164" s="48"/>
      <c r="F164" s="49"/>
      <c r="G164" s="49"/>
      <c r="H164" s="49"/>
      <c r="I164" s="49"/>
      <c r="J164" s="40" t="s">
        <v>93</v>
      </c>
      <c r="K164" s="41"/>
      <c r="L164" s="41"/>
      <c r="M164" s="41"/>
      <c r="N164" s="41"/>
      <c r="O164" s="41"/>
      <c r="P164" s="41"/>
      <c r="Q164" s="41"/>
      <c r="R164" s="41"/>
      <c r="S164" s="42"/>
    </row>
    <row r="165" spans="1:19" ht="34.5" customHeight="1" x14ac:dyDescent="0.25">
      <c r="A165" s="137"/>
      <c r="B165" s="114" t="s">
        <v>20</v>
      </c>
      <c r="C165" s="113" t="s">
        <v>37</v>
      </c>
      <c r="D165" s="151">
        <f>D35</f>
        <v>11664</v>
      </c>
      <c r="E165" s="151">
        <f>E35</f>
        <v>11388</v>
      </c>
      <c r="F165" s="49">
        <f>E165-D165</f>
        <v>-276</v>
      </c>
      <c r="G165" s="49"/>
      <c r="H165" s="49">
        <f>IF(D165=0,0,ROUND(E165/D165*100,1))</f>
        <v>97.6</v>
      </c>
      <c r="I165" s="49"/>
      <c r="J165" s="58" t="s">
        <v>73</v>
      </c>
      <c r="K165" s="59"/>
      <c r="L165" s="59"/>
      <c r="M165" s="59"/>
      <c r="N165" s="59"/>
      <c r="O165" s="59"/>
      <c r="P165" s="59"/>
      <c r="Q165" s="59"/>
      <c r="R165" s="59"/>
      <c r="S165" s="60"/>
    </row>
    <row r="166" spans="1:19" ht="219.75" customHeight="1" thickBot="1" x14ac:dyDescent="0.3">
      <c r="A166" s="137"/>
      <c r="B166" s="114"/>
      <c r="C166" s="113"/>
      <c r="D166" s="151"/>
      <c r="E166" s="151"/>
      <c r="F166" s="49"/>
      <c r="G166" s="49"/>
      <c r="H166" s="49"/>
      <c r="I166" s="49"/>
      <c r="J166" s="40" t="s">
        <v>111</v>
      </c>
      <c r="K166" s="41"/>
      <c r="L166" s="41"/>
      <c r="M166" s="41"/>
      <c r="N166" s="41"/>
      <c r="O166" s="41"/>
      <c r="P166" s="41"/>
      <c r="Q166" s="41"/>
      <c r="R166" s="41"/>
      <c r="S166" s="42"/>
    </row>
    <row r="167" spans="1:19" ht="39.75" customHeight="1" x14ac:dyDescent="0.25">
      <c r="A167" s="137"/>
      <c r="B167" s="114"/>
      <c r="C167" s="113"/>
      <c r="D167" s="151"/>
      <c r="E167" s="151"/>
      <c r="F167" s="49"/>
      <c r="G167" s="49"/>
      <c r="H167" s="49"/>
      <c r="I167" s="49"/>
      <c r="J167" s="58" t="s">
        <v>74</v>
      </c>
      <c r="K167" s="59"/>
      <c r="L167" s="59"/>
      <c r="M167" s="59"/>
      <c r="N167" s="59"/>
      <c r="O167" s="59"/>
      <c r="P167" s="59"/>
      <c r="Q167" s="59"/>
      <c r="R167" s="59"/>
      <c r="S167" s="60"/>
    </row>
    <row r="168" spans="1:19" ht="219.75" customHeight="1" thickBot="1" x14ac:dyDescent="0.3">
      <c r="A168" s="138"/>
      <c r="B168" s="114"/>
      <c r="C168" s="113"/>
      <c r="D168" s="151"/>
      <c r="E168" s="151"/>
      <c r="F168" s="49"/>
      <c r="G168" s="49"/>
      <c r="H168" s="49"/>
      <c r="I168" s="49"/>
      <c r="J168" s="40" t="s">
        <v>85</v>
      </c>
      <c r="K168" s="41"/>
      <c r="L168" s="41"/>
      <c r="M168" s="41"/>
      <c r="N168" s="41"/>
      <c r="O168" s="41"/>
      <c r="P168" s="41"/>
      <c r="Q168" s="41"/>
      <c r="R168" s="41"/>
      <c r="S168" s="42"/>
    </row>
    <row r="169" spans="1:19" ht="51.75" customHeight="1" thickBot="1" x14ac:dyDescent="0.3">
      <c r="A169" s="117"/>
      <c r="B169" s="118"/>
      <c r="C169" s="118"/>
      <c r="D169" s="118"/>
      <c r="E169" s="118"/>
      <c r="F169" s="118"/>
      <c r="G169" s="118"/>
      <c r="H169" s="118"/>
      <c r="I169" s="118"/>
      <c r="J169" s="118"/>
      <c r="K169" s="118"/>
      <c r="L169" s="118"/>
      <c r="M169" s="118"/>
      <c r="N169" s="118"/>
      <c r="O169" s="118"/>
      <c r="P169" s="118"/>
      <c r="Q169" s="118"/>
      <c r="R169" s="118"/>
      <c r="S169" s="119"/>
    </row>
    <row r="170" spans="1:19" ht="30.75" customHeight="1" x14ac:dyDescent="0.5">
      <c r="A170" s="87" t="s">
        <v>5</v>
      </c>
      <c r="B170" s="93" t="s">
        <v>6</v>
      </c>
      <c r="C170" s="94"/>
      <c r="D170" s="99" t="s">
        <v>7</v>
      </c>
      <c r="E170" s="99"/>
      <c r="F170" s="99" t="s">
        <v>8</v>
      </c>
      <c r="G170" s="99"/>
      <c r="H170" s="99"/>
      <c r="I170" s="99"/>
      <c r="J170" s="100" t="s">
        <v>9</v>
      </c>
      <c r="K170" s="101"/>
      <c r="L170" s="101"/>
      <c r="M170" s="101"/>
      <c r="N170" s="101"/>
      <c r="O170" s="101"/>
      <c r="P170" s="101"/>
      <c r="Q170" s="101"/>
      <c r="R170" s="101"/>
      <c r="S170" s="102"/>
    </row>
    <row r="171" spans="1:19" ht="30.75" customHeight="1" x14ac:dyDescent="0.5">
      <c r="A171" s="88"/>
      <c r="B171" s="95"/>
      <c r="C171" s="96"/>
      <c r="D171" s="25" t="s">
        <v>10</v>
      </c>
      <c r="E171" s="25" t="s">
        <v>11</v>
      </c>
      <c r="F171" s="109" t="s">
        <v>12</v>
      </c>
      <c r="G171" s="109"/>
      <c r="H171" s="109" t="s">
        <v>13</v>
      </c>
      <c r="I171" s="109"/>
      <c r="J171" s="103"/>
      <c r="K171" s="104"/>
      <c r="L171" s="104"/>
      <c r="M171" s="104"/>
      <c r="N171" s="104"/>
      <c r="O171" s="104"/>
      <c r="P171" s="104"/>
      <c r="Q171" s="104"/>
      <c r="R171" s="104"/>
      <c r="S171" s="105"/>
    </row>
    <row r="172" spans="1:19" ht="29.25" customHeight="1" x14ac:dyDescent="0.25">
      <c r="A172" s="89"/>
      <c r="B172" s="97"/>
      <c r="C172" s="98"/>
      <c r="D172" s="26" t="s">
        <v>14</v>
      </c>
      <c r="E172" s="26" t="s">
        <v>15</v>
      </c>
      <c r="F172" s="61" t="s">
        <v>16</v>
      </c>
      <c r="G172" s="61"/>
      <c r="H172" s="61" t="s">
        <v>17</v>
      </c>
      <c r="I172" s="61"/>
      <c r="J172" s="106"/>
      <c r="K172" s="107"/>
      <c r="L172" s="107"/>
      <c r="M172" s="107"/>
      <c r="N172" s="107"/>
      <c r="O172" s="107"/>
      <c r="P172" s="107"/>
      <c r="Q172" s="107"/>
      <c r="R172" s="107"/>
      <c r="S172" s="108"/>
    </row>
    <row r="173" spans="1:19" ht="41.25" customHeight="1" x14ac:dyDescent="0.25">
      <c r="A173" s="136">
        <v>13</v>
      </c>
      <c r="B173" s="78" t="s">
        <v>18</v>
      </c>
      <c r="C173" s="81" t="s">
        <v>38</v>
      </c>
      <c r="D173" s="66">
        <f>IF(D178=0,0,ROUND(D176/D178*100,1))</f>
        <v>86</v>
      </c>
      <c r="E173" s="66">
        <f>IF(E178=0,0,ROUND(E176/E178*100,1))</f>
        <v>91.8</v>
      </c>
      <c r="F173" s="69">
        <f>E173-D173</f>
        <v>5.7999999999999972</v>
      </c>
      <c r="G173" s="70"/>
      <c r="H173" s="69">
        <f>IF(D173=0,0,ROUND(E173/D173*100,1))</f>
        <v>106.7</v>
      </c>
      <c r="I173" s="70"/>
      <c r="J173" s="50" t="s">
        <v>71</v>
      </c>
      <c r="K173" s="51"/>
      <c r="L173" s="51"/>
      <c r="M173" s="51"/>
      <c r="N173" s="51"/>
      <c r="O173" s="51"/>
      <c r="P173" s="51"/>
      <c r="Q173" s="51"/>
      <c r="R173" s="51"/>
      <c r="S173" s="52"/>
    </row>
    <row r="174" spans="1:19" ht="173.25" customHeight="1" x14ac:dyDescent="0.25">
      <c r="A174" s="137"/>
      <c r="B174" s="79"/>
      <c r="C174" s="82"/>
      <c r="D174" s="67"/>
      <c r="E174" s="67"/>
      <c r="F174" s="71"/>
      <c r="G174" s="72"/>
      <c r="H174" s="71"/>
      <c r="I174" s="72"/>
      <c r="J174" s="53" t="str">
        <f>"El indicador al final del período de evaluación registró un alcanzado del "&amp;E173&amp;" por ciento en comparación con la meta programada del "&amp;D173&amp;" por ciento, representa un cumplimiento de la meta del "&amp;H173&amp;" por ciento, colocando el indicador en un semáforo de color "&amp;IF(AND(D173=0,H173=0),"",IF(AND(H173&gt;=95,H173&lt;=105,H176&gt;=95,H176&lt;=105,H178&gt;=95,H178&lt;=105),"VERDE:SE LOGRÓ LA META",IF(AND(H173&gt;=95,H173&lt;=105,H176&lt;95),"VERDE:AUNQUE EL INDICADOR ES VERDE, HAY VARIACIÓN EN VARIABLES",IF(AND(H173&gt;=95,H173&lt;=105,H176&gt;105),"VERDE:AUNQUE EL INDICADOR ES VERDE, HAY VARIACIÓN EN VARIABLES",IF(AND(H173&gt;=95,H173&lt;=105,H178&lt;95),"VERDE:AUNQUE EL INDICADOR ES VERDE, HAY VARIACIÓN EN VARIABLES",IF(AND(H173&gt;=95,H173&lt;=105,H178&gt;105),"VERDE:AUNQUE EL INDICADOR ES VERDE, HAY VARIACIÓN EN VARIABLES",IF(OR(AND(H173&gt;=90,H173&lt;95),AND(H173&gt;105,H173&lt;=110)),"AMARILLO",IF(OR(H173&lt;90,H173&gt;110),"ROJO",IF(AND(D173&lt;&gt;0,E173=0),"ROJO","")))))))))&amp;". 
"&amp;IF(AND(D173=0,E173=0),"NO",IF(OR(H173&lt;95,H173&gt;105),"SI","NO"))&amp;" hubo variación en el indicador y "&amp;IF(AND(D176=0,D178=0,H176=0,H178=0),"NO",IF(OR(H176&lt;95,H176&gt;105,H178&lt;95,H178&gt;105),"SI","NO"))&amp;" hubo variación en variables."</f>
        <v>El indicador al final del período de evaluación registró un alcanzado del 91.8 por ciento en comparación con la meta programada del 86 por ciento, representa un cumplimiento de la meta del 106.7 por ciento, colocando el indicador en un semáforo de color AMARILLO. 
SI hubo variación en el indicador y SI hubo variación en variables.</v>
      </c>
      <c r="K174" s="54"/>
      <c r="L174" s="54"/>
      <c r="M174" s="54"/>
      <c r="N174" s="54"/>
      <c r="O174" s="54"/>
      <c r="P174" s="54"/>
      <c r="Q174" s="54"/>
      <c r="R174" s="54"/>
      <c r="S174" s="55"/>
    </row>
    <row r="175" spans="1:19" ht="312" customHeight="1" x14ac:dyDescent="0.25">
      <c r="A175" s="137"/>
      <c r="B175" s="80"/>
      <c r="C175" s="83"/>
      <c r="D175" s="68"/>
      <c r="E175" s="68"/>
      <c r="F175" s="73"/>
      <c r="G175" s="74"/>
      <c r="H175" s="73"/>
      <c r="I175" s="74"/>
      <c r="J175" s="75" t="s">
        <v>112</v>
      </c>
      <c r="K175" s="76"/>
      <c r="L175" s="76"/>
      <c r="M175" s="76"/>
      <c r="N175" s="76"/>
      <c r="O175" s="76"/>
      <c r="P175" s="76"/>
      <c r="Q175" s="76"/>
      <c r="R175" s="76"/>
      <c r="S175" s="77"/>
    </row>
    <row r="176" spans="1:19" ht="37.5" customHeight="1" x14ac:dyDescent="0.25">
      <c r="A176" s="137"/>
      <c r="B176" s="56" t="s">
        <v>19</v>
      </c>
      <c r="C176" s="57" t="s">
        <v>39</v>
      </c>
      <c r="D176" s="62">
        <v>9824</v>
      </c>
      <c r="E176" s="62">
        <v>9252</v>
      </c>
      <c r="F176" s="49">
        <f t="shared" ref="F176" si="16">E176-D176</f>
        <v>-572</v>
      </c>
      <c r="G176" s="49"/>
      <c r="H176" s="49">
        <f t="shared" ref="H176" si="17">IF(D176=0,0,ROUND(E176/D176*100,1))</f>
        <v>94.2</v>
      </c>
      <c r="I176" s="49"/>
      <c r="J176" s="50" t="s">
        <v>72</v>
      </c>
      <c r="K176" s="51"/>
      <c r="L176" s="51"/>
      <c r="M176" s="51"/>
      <c r="N176" s="51"/>
      <c r="O176" s="51"/>
      <c r="P176" s="51"/>
      <c r="Q176" s="51"/>
      <c r="R176" s="51"/>
      <c r="S176" s="52"/>
    </row>
    <row r="177" spans="1:19" ht="218.25" customHeight="1" thickBot="1" x14ac:dyDescent="0.3">
      <c r="A177" s="137"/>
      <c r="B177" s="56"/>
      <c r="C177" s="57"/>
      <c r="D177" s="62"/>
      <c r="E177" s="62"/>
      <c r="F177" s="49"/>
      <c r="G177" s="49"/>
      <c r="H177" s="49"/>
      <c r="I177" s="49"/>
      <c r="J177" s="40" t="s">
        <v>94</v>
      </c>
      <c r="K177" s="41"/>
      <c r="L177" s="41"/>
      <c r="M177" s="41"/>
      <c r="N177" s="41"/>
      <c r="O177" s="41"/>
      <c r="P177" s="41"/>
      <c r="Q177" s="41"/>
      <c r="R177" s="41"/>
      <c r="S177" s="42"/>
    </row>
    <row r="178" spans="1:19" ht="32.25" customHeight="1" x14ac:dyDescent="0.25">
      <c r="A178" s="137"/>
      <c r="B178" s="56" t="s">
        <v>20</v>
      </c>
      <c r="C178" s="135" t="s">
        <v>54</v>
      </c>
      <c r="D178" s="62">
        <v>11426</v>
      </c>
      <c r="E178" s="62">
        <v>10074</v>
      </c>
      <c r="F178" s="49">
        <f>E178-D178</f>
        <v>-1352</v>
      </c>
      <c r="G178" s="49"/>
      <c r="H178" s="49">
        <f>IF(D178=0,0,ROUND(E178/D178*100,1))</f>
        <v>88.2</v>
      </c>
      <c r="I178" s="49"/>
      <c r="J178" s="58" t="s">
        <v>73</v>
      </c>
      <c r="K178" s="59"/>
      <c r="L178" s="59"/>
      <c r="M178" s="59"/>
      <c r="N178" s="59"/>
      <c r="O178" s="59"/>
      <c r="P178" s="59"/>
      <c r="Q178" s="59"/>
      <c r="R178" s="59"/>
      <c r="S178" s="60"/>
    </row>
    <row r="179" spans="1:19" ht="218.25" customHeight="1" thickBot="1" x14ac:dyDescent="0.3">
      <c r="A179" s="137"/>
      <c r="B179" s="56"/>
      <c r="C179" s="135"/>
      <c r="D179" s="62"/>
      <c r="E179" s="62"/>
      <c r="F179" s="49"/>
      <c r="G179" s="49"/>
      <c r="H179" s="49"/>
      <c r="I179" s="49"/>
      <c r="J179" s="40" t="s">
        <v>113</v>
      </c>
      <c r="K179" s="41"/>
      <c r="L179" s="41"/>
      <c r="M179" s="41"/>
      <c r="N179" s="41"/>
      <c r="O179" s="41"/>
      <c r="P179" s="41"/>
      <c r="Q179" s="41"/>
      <c r="R179" s="41"/>
      <c r="S179" s="42"/>
    </row>
    <row r="180" spans="1:19" ht="50.25" customHeight="1" x14ac:dyDescent="0.25">
      <c r="A180" s="137"/>
      <c r="B180" s="56"/>
      <c r="C180" s="135"/>
      <c r="D180" s="62"/>
      <c r="E180" s="62"/>
      <c r="F180" s="49"/>
      <c r="G180" s="49"/>
      <c r="H180" s="49"/>
      <c r="I180" s="49"/>
      <c r="J180" s="58" t="s">
        <v>74</v>
      </c>
      <c r="K180" s="59"/>
      <c r="L180" s="59"/>
      <c r="M180" s="59"/>
      <c r="N180" s="59"/>
      <c r="O180" s="59"/>
      <c r="P180" s="59"/>
      <c r="Q180" s="59"/>
      <c r="R180" s="59"/>
      <c r="S180" s="60"/>
    </row>
    <row r="181" spans="1:19" ht="218.25" customHeight="1" thickBot="1" x14ac:dyDescent="0.3">
      <c r="A181" s="138"/>
      <c r="B181" s="56"/>
      <c r="C181" s="135"/>
      <c r="D181" s="62"/>
      <c r="E181" s="62"/>
      <c r="F181" s="49"/>
      <c r="G181" s="49"/>
      <c r="H181" s="49"/>
      <c r="I181" s="49"/>
      <c r="J181" s="40" t="s">
        <v>81</v>
      </c>
      <c r="K181" s="41"/>
      <c r="L181" s="41"/>
      <c r="M181" s="41"/>
      <c r="N181" s="41"/>
      <c r="O181" s="41"/>
      <c r="P181" s="41"/>
      <c r="Q181" s="41"/>
      <c r="R181" s="41"/>
      <c r="S181" s="42"/>
    </row>
    <row r="182" spans="1:19" ht="48" customHeight="1" thickBot="1" x14ac:dyDescent="0.3">
      <c r="A182" s="84"/>
      <c r="B182" s="85"/>
      <c r="C182" s="85"/>
      <c r="D182" s="85"/>
      <c r="E182" s="85"/>
      <c r="F182" s="85"/>
      <c r="G182" s="85"/>
      <c r="H182" s="85"/>
      <c r="I182" s="85"/>
      <c r="J182" s="85"/>
      <c r="K182" s="85"/>
      <c r="L182" s="85"/>
      <c r="M182" s="85"/>
      <c r="N182" s="85"/>
      <c r="O182" s="85"/>
      <c r="P182" s="85"/>
      <c r="Q182" s="85"/>
      <c r="R182" s="85"/>
      <c r="S182" s="86"/>
    </row>
    <row r="183" spans="1:19" ht="30.75" customHeight="1" x14ac:dyDescent="0.5">
      <c r="A183" s="87" t="s">
        <v>5</v>
      </c>
      <c r="B183" s="93" t="s">
        <v>6</v>
      </c>
      <c r="C183" s="94"/>
      <c r="D183" s="99" t="s">
        <v>7</v>
      </c>
      <c r="E183" s="99"/>
      <c r="F183" s="99" t="s">
        <v>8</v>
      </c>
      <c r="G183" s="99"/>
      <c r="H183" s="99"/>
      <c r="I183" s="99"/>
      <c r="J183" s="100" t="s">
        <v>9</v>
      </c>
      <c r="K183" s="101"/>
      <c r="L183" s="101"/>
      <c r="M183" s="101"/>
      <c r="N183" s="101"/>
      <c r="O183" s="101"/>
      <c r="P183" s="101"/>
      <c r="Q183" s="101"/>
      <c r="R183" s="101"/>
      <c r="S183" s="102"/>
    </row>
    <row r="184" spans="1:19" ht="30.75" customHeight="1" x14ac:dyDescent="0.5">
      <c r="A184" s="88"/>
      <c r="B184" s="95"/>
      <c r="C184" s="96"/>
      <c r="D184" s="25" t="s">
        <v>10</v>
      </c>
      <c r="E184" s="25" t="s">
        <v>11</v>
      </c>
      <c r="F184" s="109" t="s">
        <v>12</v>
      </c>
      <c r="G184" s="109"/>
      <c r="H184" s="109" t="s">
        <v>13</v>
      </c>
      <c r="I184" s="109"/>
      <c r="J184" s="103"/>
      <c r="K184" s="104"/>
      <c r="L184" s="104"/>
      <c r="M184" s="104"/>
      <c r="N184" s="104"/>
      <c r="O184" s="104"/>
      <c r="P184" s="104"/>
      <c r="Q184" s="104"/>
      <c r="R184" s="104"/>
      <c r="S184" s="105"/>
    </row>
    <row r="185" spans="1:19" ht="29.25" customHeight="1" x14ac:dyDescent="0.25">
      <c r="A185" s="89"/>
      <c r="B185" s="97"/>
      <c r="C185" s="98"/>
      <c r="D185" s="26" t="s">
        <v>14</v>
      </c>
      <c r="E185" s="26" t="s">
        <v>15</v>
      </c>
      <c r="F185" s="61" t="s">
        <v>16</v>
      </c>
      <c r="G185" s="61"/>
      <c r="H185" s="61" t="s">
        <v>17</v>
      </c>
      <c r="I185" s="61"/>
      <c r="J185" s="106"/>
      <c r="K185" s="107"/>
      <c r="L185" s="107"/>
      <c r="M185" s="107"/>
      <c r="N185" s="107"/>
      <c r="O185" s="107"/>
      <c r="P185" s="107"/>
      <c r="Q185" s="107"/>
      <c r="R185" s="107"/>
      <c r="S185" s="108"/>
    </row>
    <row r="186" spans="1:19" ht="45" customHeight="1" x14ac:dyDescent="0.25">
      <c r="A186" s="148">
        <v>14</v>
      </c>
      <c r="B186" s="78" t="s">
        <v>18</v>
      </c>
      <c r="C186" s="81" t="s">
        <v>56</v>
      </c>
      <c r="D186" s="66">
        <f>IF(D191=0,0,ROUND(D189/D191*1000,1))</f>
        <v>6.3</v>
      </c>
      <c r="E186" s="66">
        <f>IF(E191=0,0,ROUND(E189/E191*1000,1))</f>
        <v>6.5</v>
      </c>
      <c r="F186" s="69">
        <f>E186-D186</f>
        <v>0.20000000000000018</v>
      </c>
      <c r="G186" s="70"/>
      <c r="H186" s="69">
        <f>IF(D186=0,0,ROUND(E186/D186*100,1))</f>
        <v>103.2</v>
      </c>
      <c r="I186" s="70"/>
      <c r="J186" s="50" t="s">
        <v>71</v>
      </c>
      <c r="K186" s="51"/>
      <c r="L186" s="51"/>
      <c r="M186" s="51"/>
      <c r="N186" s="51"/>
      <c r="O186" s="51"/>
      <c r="P186" s="51"/>
      <c r="Q186" s="51"/>
      <c r="R186" s="51"/>
      <c r="S186" s="52"/>
    </row>
    <row r="187" spans="1:19" ht="149.25" customHeight="1" x14ac:dyDescent="0.25">
      <c r="A187" s="149"/>
      <c r="B187" s="79"/>
      <c r="C187" s="82"/>
      <c r="D187" s="67"/>
      <c r="E187" s="67"/>
      <c r="F187" s="71"/>
      <c r="G187" s="72"/>
      <c r="H187" s="71"/>
      <c r="I187" s="72"/>
      <c r="J187" s="53" t="str">
        <f>"El indicador al final del período de evaluación registró un alcanzado del "&amp;E186&amp;" por ciento en comparación con la meta programada del "&amp;D186&amp;" por ciento, representa un cumplimiento de la meta del "&amp;H186&amp;" por ciento, colocando el indicador en un semáforo de color "&amp;IF(AND(D186=0,H186=0),"",IF(AND(H186&gt;=95,H186&lt;=105,H189&gt;=95,H189&lt;=105,H191&gt;=95,H191&lt;=105),"VERDE:SE LOGRÓ LA META",IF(AND(H186&gt;=95,H186&lt;=105,H189&lt;95),"VERDE:AUNQUE EL INDICADOR ES VERDE, HAY VARIACIÓN EN VARIABLES",IF(AND(H186&gt;=95,H186&lt;=105,H189&gt;105),"VERDE:AUNQUE EL INDICADOR ES VERDE, HAY VARIACIÓN EN VARIABLES",IF(AND(H186&gt;=95,H186&lt;=105,H191&lt;95),"VERDE:AUNQUE EL INDICADOR ES VERDE, HAY VARIACIÓN EN VARIABLES",IF(AND(H186&gt;=95,H186&lt;=105,H191&gt;105),"VERDE:AUNQUE EL INDICADOR ES VERDE, HAY VARIACIÓN EN VARIABLES",IF(OR(AND(H186&gt;=90,H186&lt;95),AND(H186&gt;105,H186&lt;=110)),"AMARILLO",IF(OR(H186&lt;90,H186&gt;110),"ROJO",IF(AND(D186&lt;&gt;0,E186=0),"ROJO","")))))))))&amp;". 
"&amp;IF(AND(D186=0,E186=0),"NO",IF(OR(H186&lt;95,H186&gt;105),"SI","NO"))&amp;" hubo variación en el indicador y "&amp;IF(AND(D189=0,D191=0,H189=0,H191=0),"NO",IF(OR(H189&lt;95,H189&gt;105,H191&lt;95,H191&gt;105),"SI","NO"))&amp;" hubo variación en variables."</f>
        <v>El indicador al final del período de evaluación registró un alcanzado del 6.5 por ciento en comparación con la meta programada del 6.3 por ciento, representa un cumplimiento de la meta del 103.2 por ciento, colocando el indicador en un semáforo de color VERDE:SE LOGRÓ LA META. 
NO hubo variación en el indicador y NO hubo variación en variables.</v>
      </c>
      <c r="K187" s="54"/>
      <c r="L187" s="54"/>
      <c r="M187" s="54"/>
      <c r="N187" s="54"/>
      <c r="O187" s="54"/>
      <c r="P187" s="54"/>
      <c r="Q187" s="54"/>
      <c r="R187" s="54"/>
      <c r="S187" s="55"/>
    </row>
    <row r="188" spans="1:19" ht="363" customHeight="1" x14ac:dyDescent="0.25">
      <c r="A188" s="149"/>
      <c r="B188" s="80"/>
      <c r="C188" s="83"/>
      <c r="D188" s="68"/>
      <c r="E188" s="68"/>
      <c r="F188" s="73"/>
      <c r="G188" s="74"/>
      <c r="H188" s="73"/>
      <c r="I188" s="74"/>
      <c r="J188" s="75" t="s">
        <v>114</v>
      </c>
      <c r="K188" s="76"/>
      <c r="L188" s="76"/>
      <c r="M188" s="76"/>
      <c r="N188" s="76"/>
      <c r="O188" s="76"/>
      <c r="P188" s="76"/>
      <c r="Q188" s="76"/>
      <c r="R188" s="76"/>
      <c r="S188" s="77"/>
    </row>
    <row r="189" spans="1:19" ht="37.5" customHeight="1" x14ac:dyDescent="0.25">
      <c r="A189" s="149"/>
      <c r="B189" s="56" t="s">
        <v>19</v>
      </c>
      <c r="C189" s="57" t="s">
        <v>57</v>
      </c>
      <c r="D189" s="62">
        <v>479</v>
      </c>
      <c r="E189" s="62">
        <v>475</v>
      </c>
      <c r="F189" s="49">
        <f t="shared" ref="F189" si="18">E189-D189</f>
        <v>-4</v>
      </c>
      <c r="G189" s="49"/>
      <c r="H189" s="49">
        <f t="shared" ref="H189" si="19">IF(D189=0,0,ROUND(E189/D189*100,1))</f>
        <v>99.2</v>
      </c>
      <c r="I189" s="49"/>
      <c r="J189" s="50" t="s">
        <v>72</v>
      </c>
      <c r="K189" s="51"/>
      <c r="L189" s="51"/>
      <c r="M189" s="51"/>
      <c r="N189" s="51"/>
      <c r="O189" s="51"/>
      <c r="P189" s="51"/>
      <c r="Q189" s="51"/>
      <c r="R189" s="51"/>
      <c r="S189" s="52"/>
    </row>
    <row r="190" spans="1:19" ht="152.25" customHeight="1" thickBot="1" x14ac:dyDescent="0.3">
      <c r="A190" s="149"/>
      <c r="B190" s="56"/>
      <c r="C190" s="57"/>
      <c r="D190" s="62"/>
      <c r="E190" s="62"/>
      <c r="F190" s="49"/>
      <c r="G190" s="49"/>
      <c r="H190" s="49"/>
      <c r="I190" s="49"/>
      <c r="J190" s="40" t="s">
        <v>95</v>
      </c>
      <c r="K190" s="41"/>
      <c r="L190" s="41"/>
      <c r="M190" s="41"/>
      <c r="N190" s="41"/>
      <c r="O190" s="41"/>
      <c r="P190" s="41"/>
      <c r="Q190" s="41"/>
      <c r="R190" s="41"/>
      <c r="S190" s="42"/>
    </row>
    <row r="191" spans="1:19" ht="32.25" customHeight="1" x14ac:dyDescent="0.25">
      <c r="A191" s="149"/>
      <c r="B191" s="152" t="s">
        <v>20</v>
      </c>
      <c r="C191" s="146" t="s">
        <v>58</v>
      </c>
      <c r="D191" s="46">
        <v>75769</v>
      </c>
      <c r="E191" s="46">
        <v>73384</v>
      </c>
      <c r="F191" s="49">
        <f>E191-D191</f>
        <v>-2385</v>
      </c>
      <c r="G191" s="49"/>
      <c r="H191" s="49">
        <f>IF(D191=0,0,ROUND(E191/D191*100,1))</f>
        <v>96.9</v>
      </c>
      <c r="I191" s="49"/>
      <c r="J191" s="58" t="s">
        <v>73</v>
      </c>
      <c r="K191" s="59"/>
      <c r="L191" s="59"/>
      <c r="M191" s="59"/>
      <c r="N191" s="59"/>
      <c r="O191" s="59"/>
      <c r="P191" s="59"/>
      <c r="Q191" s="59"/>
      <c r="R191" s="59"/>
      <c r="S191" s="60"/>
    </row>
    <row r="192" spans="1:19" ht="139.5" customHeight="1" thickBot="1" x14ac:dyDescent="0.3">
      <c r="A192" s="149"/>
      <c r="B192" s="152"/>
      <c r="C192" s="146"/>
      <c r="D192" s="46"/>
      <c r="E192" s="46"/>
      <c r="F192" s="49"/>
      <c r="G192" s="49"/>
      <c r="H192" s="49"/>
      <c r="I192" s="49"/>
      <c r="J192" s="40" t="s">
        <v>115</v>
      </c>
      <c r="K192" s="41"/>
      <c r="L192" s="41"/>
      <c r="M192" s="41"/>
      <c r="N192" s="41"/>
      <c r="O192" s="41"/>
      <c r="P192" s="41"/>
      <c r="Q192" s="41"/>
      <c r="R192" s="41"/>
      <c r="S192" s="42"/>
    </row>
    <row r="193" spans="1:19" ht="37.5" customHeight="1" x14ac:dyDescent="0.25">
      <c r="A193" s="149"/>
      <c r="B193" s="152"/>
      <c r="C193" s="146"/>
      <c r="D193" s="46"/>
      <c r="E193" s="46"/>
      <c r="F193" s="49"/>
      <c r="G193" s="49"/>
      <c r="H193" s="49"/>
      <c r="I193" s="49"/>
      <c r="J193" s="58" t="s">
        <v>74</v>
      </c>
      <c r="K193" s="59"/>
      <c r="L193" s="59"/>
      <c r="M193" s="59"/>
      <c r="N193" s="59"/>
      <c r="O193" s="59"/>
      <c r="P193" s="59"/>
      <c r="Q193" s="59"/>
      <c r="R193" s="59"/>
      <c r="S193" s="60"/>
    </row>
    <row r="194" spans="1:19" ht="177" customHeight="1" thickBot="1" x14ac:dyDescent="0.3">
      <c r="A194" s="150"/>
      <c r="B194" s="153"/>
      <c r="C194" s="147"/>
      <c r="D194" s="145"/>
      <c r="E194" s="145"/>
      <c r="F194" s="144"/>
      <c r="G194" s="144"/>
      <c r="H194" s="144"/>
      <c r="I194" s="144"/>
      <c r="J194" s="40" t="s">
        <v>96</v>
      </c>
      <c r="K194" s="41"/>
      <c r="L194" s="41"/>
      <c r="M194" s="41"/>
      <c r="N194" s="41"/>
      <c r="O194" s="41"/>
      <c r="P194" s="41"/>
      <c r="Q194" s="41"/>
      <c r="R194" s="41"/>
      <c r="S194" s="42"/>
    </row>
    <row r="195" spans="1:19" ht="59.25" customHeight="1" x14ac:dyDescent="0.25">
      <c r="A195" s="90"/>
      <c r="B195" s="90"/>
      <c r="C195" s="90"/>
      <c r="D195" s="90"/>
      <c r="E195" s="90"/>
      <c r="F195" s="90"/>
      <c r="G195" s="90"/>
      <c r="H195" s="90"/>
      <c r="I195" s="90"/>
      <c r="J195" s="90"/>
      <c r="K195" s="90"/>
      <c r="L195" s="90"/>
      <c r="M195" s="90"/>
      <c r="N195" s="90"/>
      <c r="O195" s="90"/>
      <c r="P195" s="90"/>
      <c r="Q195" s="90"/>
      <c r="R195" s="90"/>
      <c r="S195" s="90"/>
    </row>
    <row r="196" spans="1:19" ht="19.5" customHeight="1" x14ac:dyDescent="0.25">
      <c r="A196" s="27"/>
      <c r="B196" s="27"/>
      <c r="C196" s="27"/>
      <c r="D196" s="27"/>
      <c r="E196" s="27"/>
      <c r="F196" s="27"/>
      <c r="G196" s="27"/>
      <c r="H196" s="27"/>
      <c r="I196" s="27"/>
      <c r="J196" s="27"/>
      <c r="K196" s="27"/>
      <c r="L196" s="27"/>
      <c r="M196" s="27"/>
      <c r="N196" s="27"/>
      <c r="O196" s="27"/>
      <c r="P196" s="27"/>
      <c r="Q196" s="27"/>
      <c r="R196" s="27"/>
      <c r="S196" s="27"/>
    </row>
    <row r="197" spans="1:19" ht="46.5" customHeight="1" x14ac:dyDescent="0.5">
      <c r="A197" s="28"/>
      <c r="B197" s="3"/>
      <c r="C197" s="91" t="s">
        <v>63</v>
      </c>
      <c r="D197" s="91"/>
      <c r="E197" s="91"/>
      <c r="F197" s="3"/>
      <c r="G197" s="3"/>
      <c r="H197" s="3"/>
      <c r="I197" s="3"/>
      <c r="J197" s="91" t="s">
        <v>64</v>
      </c>
      <c r="K197" s="91"/>
      <c r="L197" s="91"/>
      <c r="M197" s="91"/>
      <c r="N197" s="91"/>
      <c r="O197" s="91"/>
      <c r="P197" s="91"/>
      <c r="Q197" s="91"/>
      <c r="R197" s="91"/>
      <c r="S197" s="29"/>
    </row>
    <row r="198" spans="1:19" ht="117.75" customHeight="1" thickBot="1" x14ac:dyDescent="0.55000000000000004">
      <c r="A198" s="28"/>
      <c r="B198" s="3"/>
      <c r="C198" s="92" t="s">
        <v>116</v>
      </c>
      <c r="D198" s="92"/>
      <c r="E198" s="92"/>
      <c r="F198" s="3"/>
      <c r="G198" s="3"/>
      <c r="H198" s="3"/>
      <c r="I198" s="3"/>
      <c r="J198" s="92" t="s">
        <v>117</v>
      </c>
      <c r="K198" s="92"/>
      <c r="L198" s="92"/>
      <c r="M198" s="92"/>
      <c r="N198" s="92"/>
      <c r="O198" s="92"/>
      <c r="P198" s="92"/>
      <c r="Q198" s="92"/>
      <c r="R198" s="92"/>
      <c r="S198" s="29"/>
    </row>
    <row r="199" spans="1:19" ht="90" customHeight="1" x14ac:dyDescent="0.25">
      <c r="A199" s="28"/>
      <c r="B199" s="3"/>
      <c r="C199" s="37" t="s">
        <v>65</v>
      </c>
      <c r="D199" s="38"/>
      <c r="E199" s="38"/>
      <c r="F199" s="3"/>
      <c r="G199" s="3"/>
      <c r="H199" s="3"/>
      <c r="I199" s="3"/>
      <c r="J199" s="37" t="s">
        <v>66</v>
      </c>
      <c r="K199" s="38"/>
      <c r="L199" s="38"/>
      <c r="M199" s="38"/>
      <c r="N199" s="38"/>
      <c r="O199" s="38"/>
      <c r="P199" s="38"/>
      <c r="Q199" s="38"/>
      <c r="R199" s="38"/>
      <c r="S199" s="29"/>
    </row>
    <row r="200" spans="1:19" ht="94.5" customHeight="1" x14ac:dyDescent="0.25">
      <c r="A200" s="28"/>
      <c r="B200" s="3"/>
      <c r="C200" s="30"/>
      <c r="D200" s="39" t="s">
        <v>21</v>
      </c>
      <c r="E200" s="39"/>
      <c r="F200" s="39"/>
      <c r="G200" s="39"/>
      <c r="H200" s="39"/>
      <c r="I200" s="39"/>
      <c r="J200" s="39"/>
      <c r="K200" s="39"/>
      <c r="L200" s="39"/>
      <c r="M200" s="31"/>
      <c r="N200" s="31"/>
      <c r="O200" s="31"/>
      <c r="P200" s="31"/>
      <c r="Q200" s="31"/>
      <c r="R200" s="31"/>
      <c r="S200" s="29"/>
    </row>
    <row r="201" spans="1:19" ht="100.5" customHeight="1" thickBot="1" x14ac:dyDescent="0.3">
      <c r="A201" s="28"/>
      <c r="B201" s="3"/>
      <c r="C201" s="30"/>
      <c r="D201" s="63" t="s">
        <v>118</v>
      </c>
      <c r="E201" s="63"/>
      <c r="F201" s="63"/>
      <c r="G201" s="63"/>
      <c r="H201" s="63"/>
      <c r="I201" s="63"/>
      <c r="J201" s="63"/>
      <c r="K201" s="63"/>
      <c r="L201" s="31"/>
      <c r="M201" s="31"/>
      <c r="N201" s="31"/>
      <c r="O201" s="31"/>
      <c r="P201" s="31"/>
      <c r="Q201" s="31"/>
      <c r="R201" s="31"/>
      <c r="S201" s="29"/>
    </row>
    <row r="202" spans="1:19" ht="81" customHeight="1" x14ac:dyDescent="0.25">
      <c r="A202" s="28"/>
      <c r="B202" s="3"/>
      <c r="C202" s="3"/>
      <c r="D202" s="38" t="s">
        <v>67</v>
      </c>
      <c r="E202" s="38"/>
      <c r="F202" s="38"/>
      <c r="G202" s="38"/>
      <c r="H202" s="38"/>
      <c r="I202" s="38"/>
      <c r="J202" s="38"/>
      <c r="K202" s="38"/>
      <c r="L202" s="31"/>
      <c r="M202" s="31"/>
      <c r="N202" s="31"/>
      <c r="O202" s="31"/>
      <c r="P202" s="31"/>
      <c r="Q202" s="31"/>
      <c r="R202" s="31"/>
      <c r="S202" s="29"/>
    </row>
    <row r="203" spans="1:19" ht="96" customHeight="1" thickBot="1" x14ac:dyDescent="0.3">
      <c r="A203" s="32"/>
      <c r="B203" s="64" t="s">
        <v>75</v>
      </c>
      <c r="C203" s="65"/>
      <c r="D203" s="65"/>
      <c r="E203" s="65"/>
      <c r="F203" s="65"/>
      <c r="G203" s="65"/>
      <c r="H203" s="65"/>
      <c r="I203" s="65"/>
      <c r="J203" s="65"/>
      <c r="K203" s="65"/>
      <c r="L203" s="65"/>
      <c r="M203" s="65"/>
      <c r="N203" s="65"/>
      <c r="O203" s="65"/>
      <c r="P203" s="65"/>
      <c r="Q203" s="65"/>
      <c r="R203" s="65"/>
      <c r="S203" s="33"/>
    </row>
  </sheetData>
  <sheetProtection algorithmName="SHA-512" hashValue="IZw98GTSPCgCAFwMIBnzQmP2guY8Mxc/hv4Vi7sT703j11RX+/XYD0M5+WBQcqK7nE+pLk92CbY5IctxsW3TCw==" saltValue="023EQlgDiXVhbq9avcN/wA==" spinCount="100000" sheet="1" objects="1" scenarios="1" selectLockedCells="1"/>
  <dataConsolidate/>
  <mergeCells count="544">
    <mergeCell ref="A30:A38"/>
    <mergeCell ref="H22:I25"/>
    <mergeCell ref="F22:G25"/>
    <mergeCell ref="E22:E25"/>
    <mergeCell ref="D22:D25"/>
    <mergeCell ref="C22:C25"/>
    <mergeCell ref="B22:B25"/>
    <mergeCell ref="A17:A25"/>
    <mergeCell ref="B27:C29"/>
    <mergeCell ref="F28:G28"/>
    <mergeCell ref="H28:I28"/>
    <mergeCell ref="F29:G29"/>
    <mergeCell ref="H29:I29"/>
    <mergeCell ref="B33:B34"/>
    <mergeCell ref="C33:C34"/>
    <mergeCell ref="D33:D34"/>
    <mergeCell ref="H33:I34"/>
    <mergeCell ref="A27:A29"/>
    <mergeCell ref="B30:B32"/>
    <mergeCell ref="C30:C32"/>
    <mergeCell ref="D30:D32"/>
    <mergeCell ref="D27:E27"/>
    <mergeCell ref="E33:E34"/>
    <mergeCell ref="E30:E32"/>
    <mergeCell ref="B61:B64"/>
    <mergeCell ref="A56:A64"/>
    <mergeCell ref="H48:I51"/>
    <mergeCell ref="F48:G51"/>
    <mergeCell ref="E48:E51"/>
    <mergeCell ref="D48:D51"/>
    <mergeCell ref="C48:C51"/>
    <mergeCell ref="B48:B51"/>
    <mergeCell ref="A43:A51"/>
    <mergeCell ref="C59:C60"/>
    <mergeCell ref="A53:A55"/>
    <mergeCell ref="B53:C55"/>
    <mergeCell ref="B46:B47"/>
    <mergeCell ref="C46:C47"/>
    <mergeCell ref="E46:E47"/>
    <mergeCell ref="C61:C64"/>
    <mergeCell ref="B74:B77"/>
    <mergeCell ref="A69:A77"/>
    <mergeCell ref="B85:B86"/>
    <mergeCell ref="C85:C86"/>
    <mergeCell ref="D85:D86"/>
    <mergeCell ref="E85:E86"/>
    <mergeCell ref="F85:G86"/>
    <mergeCell ref="B82:B84"/>
    <mergeCell ref="C82:C84"/>
    <mergeCell ref="F82:G84"/>
    <mergeCell ref="D74:D77"/>
    <mergeCell ref="C74:C77"/>
    <mergeCell ref="E82:E84"/>
    <mergeCell ref="A95:A103"/>
    <mergeCell ref="E111:E112"/>
    <mergeCell ref="F111:G112"/>
    <mergeCell ref="H111:I112"/>
    <mergeCell ref="A105:A107"/>
    <mergeCell ref="H95:I97"/>
    <mergeCell ref="B111:B112"/>
    <mergeCell ref="C111:C112"/>
    <mergeCell ref="D111:D112"/>
    <mergeCell ref="B108:B110"/>
    <mergeCell ref="C108:C110"/>
    <mergeCell ref="D108:D110"/>
    <mergeCell ref="E108:E110"/>
    <mergeCell ref="F108:G110"/>
    <mergeCell ref="H108:I110"/>
    <mergeCell ref="H98:I99"/>
    <mergeCell ref="B98:B99"/>
    <mergeCell ref="C98:C99"/>
    <mergeCell ref="D98:D99"/>
    <mergeCell ref="E98:E99"/>
    <mergeCell ref="B105:C107"/>
    <mergeCell ref="A108:A116"/>
    <mergeCell ref="H106:I106"/>
    <mergeCell ref="F107:G107"/>
    <mergeCell ref="A147:A155"/>
    <mergeCell ref="H139:I142"/>
    <mergeCell ref="F139:G142"/>
    <mergeCell ref="E139:E142"/>
    <mergeCell ref="D139:D142"/>
    <mergeCell ref="C139:C142"/>
    <mergeCell ref="B139:B142"/>
    <mergeCell ref="A134:A142"/>
    <mergeCell ref="H126:I129"/>
    <mergeCell ref="F126:G129"/>
    <mergeCell ref="E126:E129"/>
    <mergeCell ref="D126:D129"/>
    <mergeCell ref="C126:C129"/>
    <mergeCell ref="B126:B129"/>
    <mergeCell ref="A121:A129"/>
    <mergeCell ref="A131:A133"/>
    <mergeCell ref="B131:C133"/>
    <mergeCell ref="D131:E131"/>
    <mergeCell ref="F131:I131"/>
    <mergeCell ref="F132:G132"/>
    <mergeCell ref="H132:I132"/>
    <mergeCell ref="F133:G133"/>
    <mergeCell ref="H133:I133"/>
    <mergeCell ref="B137:B138"/>
    <mergeCell ref="A173:A181"/>
    <mergeCell ref="H165:I168"/>
    <mergeCell ref="F165:G168"/>
    <mergeCell ref="E165:E168"/>
    <mergeCell ref="D165:D168"/>
    <mergeCell ref="C165:C168"/>
    <mergeCell ref="B165:B168"/>
    <mergeCell ref="A160:A168"/>
    <mergeCell ref="B191:B194"/>
    <mergeCell ref="A170:A172"/>
    <mergeCell ref="B173:B175"/>
    <mergeCell ref="C173:C175"/>
    <mergeCell ref="B170:C172"/>
    <mergeCell ref="D170:E170"/>
    <mergeCell ref="B160:B162"/>
    <mergeCell ref="E160:E162"/>
    <mergeCell ref="F160:G162"/>
    <mergeCell ref="H160:I162"/>
    <mergeCell ref="J193:S193"/>
    <mergeCell ref="J194:S194"/>
    <mergeCell ref="J160:S160"/>
    <mergeCell ref="J161:S161"/>
    <mergeCell ref="A143:S143"/>
    <mergeCell ref="A169:S169"/>
    <mergeCell ref="D189:D190"/>
    <mergeCell ref="E189:E190"/>
    <mergeCell ref="F189:G190"/>
    <mergeCell ref="H189:I190"/>
    <mergeCell ref="J189:S189"/>
    <mergeCell ref="J190:S190"/>
    <mergeCell ref="H191:I194"/>
    <mergeCell ref="F191:G194"/>
    <mergeCell ref="E191:E194"/>
    <mergeCell ref="D191:D194"/>
    <mergeCell ref="C191:C194"/>
    <mergeCell ref="A186:A194"/>
    <mergeCell ref="H178:I181"/>
    <mergeCell ref="F178:G181"/>
    <mergeCell ref="E178:E181"/>
    <mergeCell ref="D178:D181"/>
    <mergeCell ref="C178:C181"/>
    <mergeCell ref="B178:B181"/>
    <mergeCell ref="J115:S115"/>
    <mergeCell ref="J116:S116"/>
    <mergeCell ref="J128:S128"/>
    <mergeCell ref="J129:S129"/>
    <mergeCell ref="J141:S141"/>
    <mergeCell ref="J139:S139"/>
    <mergeCell ref="J140:S140"/>
    <mergeCell ref="J131:S133"/>
    <mergeCell ref="H121:I123"/>
    <mergeCell ref="J122:S122"/>
    <mergeCell ref="B124:B125"/>
    <mergeCell ref="B118:C120"/>
    <mergeCell ref="D118:E118"/>
    <mergeCell ref="F118:I118"/>
    <mergeCell ref="J118:S120"/>
    <mergeCell ref="J142:S142"/>
    <mergeCell ref="H113:I116"/>
    <mergeCell ref="F113:G116"/>
    <mergeCell ref="E113:E116"/>
    <mergeCell ref="D113:D116"/>
    <mergeCell ref="C113:C116"/>
    <mergeCell ref="B113:B116"/>
    <mergeCell ref="C124:C125"/>
    <mergeCell ref="D124:D125"/>
    <mergeCell ref="E124:E125"/>
    <mergeCell ref="F124:G125"/>
    <mergeCell ref="B121:B123"/>
    <mergeCell ref="C121:C123"/>
    <mergeCell ref="D121:D123"/>
    <mergeCell ref="E121:E123"/>
    <mergeCell ref="F121:G123"/>
    <mergeCell ref="J134:S134"/>
    <mergeCell ref="J135:S135"/>
    <mergeCell ref="J121:S121"/>
    <mergeCell ref="J24:S24"/>
    <mergeCell ref="J25:S25"/>
    <mergeCell ref="J37:S37"/>
    <mergeCell ref="J38:S38"/>
    <mergeCell ref="J50:S50"/>
    <mergeCell ref="J51:S51"/>
    <mergeCell ref="J63:S63"/>
    <mergeCell ref="J64:S64"/>
    <mergeCell ref="J76:S76"/>
    <mergeCell ref="J27:S29"/>
    <mergeCell ref="J31:S31"/>
    <mergeCell ref="J34:S34"/>
    <mergeCell ref="J36:S36"/>
    <mergeCell ref="J35:S35"/>
    <mergeCell ref="J66:S68"/>
    <mergeCell ref="J46:S46"/>
    <mergeCell ref="J32:S32"/>
    <mergeCell ref="J45:S45"/>
    <mergeCell ref="J33:S33"/>
    <mergeCell ref="J43:S43"/>
    <mergeCell ref="J170:S172"/>
    <mergeCell ref="F171:G171"/>
    <mergeCell ref="H171:I171"/>
    <mergeCell ref="F172:G172"/>
    <mergeCell ref="H172:I172"/>
    <mergeCell ref="H163:I164"/>
    <mergeCell ref="J163:S163"/>
    <mergeCell ref="J164:S164"/>
    <mergeCell ref="J165:S165"/>
    <mergeCell ref="F170:I170"/>
    <mergeCell ref="J167:S167"/>
    <mergeCell ref="J168:S168"/>
    <mergeCell ref="J176:S176"/>
    <mergeCell ref="J177:S177"/>
    <mergeCell ref="J183:S185"/>
    <mergeCell ref="F184:G184"/>
    <mergeCell ref="H184:I184"/>
    <mergeCell ref="F185:G185"/>
    <mergeCell ref="D183:E183"/>
    <mergeCell ref="F183:I183"/>
    <mergeCell ref="C137:C138"/>
    <mergeCell ref="D137:D138"/>
    <mergeCell ref="E137:E138"/>
    <mergeCell ref="F137:G138"/>
    <mergeCell ref="H137:I138"/>
    <mergeCell ref="J137:S137"/>
    <mergeCell ref="J138:S138"/>
    <mergeCell ref="J178:S178"/>
    <mergeCell ref="J150:S150"/>
    <mergeCell ref="J151:S151"/>
    <mergeCell ref="J154:S154"/>
    <mergeCell ref="J155:S155"/>
    <mergeCell ref="J180:S180"/>
    <mergeCell ref="J181:S181"/>
    <mergeCell ref="C160:C162"/>
    <mergeCell ref="D160:D162"/>
    <mergeCell ref="B150:B151"/>
    <mergeCell ref="C150:C151"/>
    <mergeCell ref="D150:D151"/>
    <mergeCell ref="B147:B149"/>
    <mergeCell ref="C147:C149"/>
    <mergeCell ref="D147:D149"/>
    <mergeCell ref="E147:E149"/>
    <mergeCell ref="J152:S152"/>
    <mergeCell ref="J153:S153"/>
    <mergeCell ref="E150:E151"/>
    <mergeCell ref="F150:G151"/>
    <mergeCell ref="H150:I151"/>
    <mergeCell ref="H152:I155"/>
    <mergeCell ref="F152:G155"/>
    <mergeCell ref="E152:E155"/>
    <mergeCell ref="D152:D155"/>
    <mergeCell ref="F147:G149"/>
    <mergeCell ref="H147:I149"/>
    <mergeCell ref="J149:S149"/>
    <mergeCell ref="C152:C155"/>
    <mergeCell ref="B152:B155"/>
    <mergeCell ref="J147:S147"/>
    <mergeCell ref="J148:S148"/>
    <mergeCell ref="A144:A146"/>
    <mergeCell ref="B144:C146"/>
    <mergeCell ref="D144:E144"/>
    <mergeCell ref="F144:I144"/>
    <mergeCell ref="J144:S146"/>
    <mergeCell ref="F145:G145"/>
    <mergeCell ref="H145:I145"/>
    <mergeCell ref="F146:G146"/>
    <mergeCell ref="H146:I146"/>
    <mergeCell ref="F119:G119"/>
    <mergeCell ref="H119:I119"/>
    <mergeCell ref="F120:G120"/>
    <mergeCell ref="H120:I120"/>
    <mergeCell ref="J95:S95"/>
    <mergeCell ref="J96:S96"/>
    <mergeCell ref="F98:G99"/>
    <mergeCell ref="J111:S111"/>
    <mergeCell ref="J112:S112"/>
    <mergeCell ref="J97:S97"/>
    <mergeCell ref="J108:S108"/>
    <mergeCell ref="J109:S109"/>
    <mergeCell ref="J101:S101"/>
    <mergeCell ref="J110:S110"/>
    <mergeCell ref="J98:S98"/>
    <mergeCell ref="J99:S99"/>
    <mergeCell ref="J113:S113"/>
    <mergeCell ref="J114:S114"/>
    <mergeCell ref="A117:S117"/>
    <mergeCell ref="A118:A120"/>
    <mergeCell ref="D105:E105"/>
    <mergeCell ref="F105:I105"/>
    <mergeCell ref="J105:S107"/>
    <mergeCell ref="F106:G106"/>
    <mergeCell ref="H107:I107"/>
    <mergeCell ref="B95:B97"/>
    <mergeCell ref="C95:C97"/>
    <mergeCell ref="D95:D97"/>
    <mergeCell ref="E95:E97"/>
    <mergeCell ref="F95:G97"/>
    <mergeCell ref="J102:S102"/>
    <mergeCell ref="J103:S103"/>
    <mergeCell ref="H100:I103"/>
    <mergeCell ref="F100:G103"/>
    <mergeCell ref="E100:E103"/>
    <mergeCell ref="D100:D103"/>
    <mergeCell ref="C100:C103"/>
    <mergeCell ref="B100:B103"/>
    <mergeCell ref="J88:S88"/>
    <mergeCell ref="A92:A94"/>
    <mergeCell ref="B92:C94"/>
    <mergeCell ref="D92:E92"/>
    <mergeCell ref="F92:I92"/>
    <mergeCell ref="J92:S94"/>
    <mergeCell ref="F93:G93"/>
    <mergeCell ref="H93:I93"/>
    <mergeCell ref="F94:G94"/>
    <mergeCell ref="H94:I94"/>
    <mergeCell ref="A91:S91"/>
    <mergeCell ref="J89:S89"/>
    <mergeCell ref="J90:S90"/>
    <mergeCell ref="H87:I90"/>
    <mergeCell ref="F87:G90"/>
    <mergeCell ref="E87:E90"/>
    <mergeCell ref="D87:D90"/>
    <mergeCell ref="C87:C90"/>
    <mergeCell ref="B87:B90"/>
    <mergeCell ref="A82:A90"/>
    <mergeCell ref="H82:I84"/>
    <mergeCell ref="J87:S87"/>
    <mergeCell ref="J83:S83"/>
    <mergeCell ref="D82:D84"/>
    <mergeCell ref="F27:I27"/>
    <mergeCell ref="F80:G80"/>
    <mergeCell ref="H80:I80"/>
    <mergeCell ref="H55:I55"/>
    <mergeCell ref="F46:G47"/>
    <mergeCell ref="H46:I47"/>
    <mergeCell ref="F33:G34"/>
    <mergeCell ref="D53:E53"/>
    <mergeCell ref="F53:I53"/>
    <mergeCell ref="D40:E40"/>
    <mergeCell ref="F40:I40"/>
    <mergeCell ref="D56:D58"/>
    <mergeCell ref="E56:E58"/>
    <mergeCell ref="F56:G58"/>
    <mergeCell ref="H56:I58"/>
    <mergeCell ref="H61:I64"/>
    <mergeCell ref="F61:G64"/>
    <mergeCell ref="E61:E64"/>
    <mergeCell ref="D61:D64"/>
    <mergeCell ref="F67:G67"/>
    <mergeCell ref="H67:I67"/>
    <mergeCell ref="F68:G68"/>
    <mergeCell ref="H68:I68"/>
    <mergeCell ref="F72:G73"/>
    <mergeCell ref="B66:C68"/>
    <mergeCell ref="J48:S48"/>
    <mergeCell ref="B56:B58"/>
    <mergeCell ref="C56:C58"/>
    <mergeCell ref="A79:A81"/>
    <mergeCell ref="B79:C81"/>
    <mergeCell ref="D79:E79"/>
    <mergeCell ref="F79:I79"/>
    <mergeCell ref="J79:S81"/>
    <mergeCell ref="F81:G81"/>
    <mergeCell ref="H81:I81"/>
    <mergeCell ref="A66:A68"/>
    <mergeCell ref="D72:D73"/>
    <mergeCell ref="E72:E73"/>
    <mergeCell ref="B69:B71"/>
    <mergeCell ref="C69:C71"/>
    <mergeCell ref="J77:S77"/>
    <mergeCell ref="H74:I77"/>
    <mergeCell ref="F74:G77"/>
    <mergeCell ref="E74:E77"/>
    <mergeCell ref="J69:S69"/>
    <mergeCell ref="J72:S72"/>
    <mergeCell ref="D66:E66"/>
    <mergeCell ref="F66:I66"/>
    <mergeCell ref="H72:I73"/>
    <mergeCell ref="J73:S73"/>
    <mergeCell ref="D69:D71"/>
    <mergeCell ref="E69:E71"/>
    <mergeCell ref="F69:G71"/>
    <mergeCell ref="H69:I71"/>
    <mergeCell ref="J71:S71"/>
    <mergeCell ref="M8:S8"/>
    <mergeCell ref="D9:J9"/>
    <mergeCell ref="J17:S17"/>
    <mergeCell ref="J19:S19"/>
    <mergeCell ref="J23:S23"/>
    <mergeCell ref="J53:S55"/>
    <mergeCell ref="J44:S44"/>
    <mergeCell ref="J47:S47"/>
    <mergeCell ref="J49:S49"/>
    <mergeCell ref="J61:S61"/>
    <mergeCell ref="J58:S58"/>
    <mergeCell ref="J40:S42"/>
    <mergeCell ref="F41:G41"/>
    <mergeCell ref="H41:I41"/>
    <mergeCell ref="F42:G42"/>
    <mergeCell ref="H42:I42"/>
    <mergeCell ref="D46:D47"/>
    <mergeCell ref="A14:A16"/>
    <mergeCell ref="B14:C16"/>
    <mergeCell ref="D14:E14"/>
    <mergeCell ref="F14:I14"/>
    <mergeCell ref="J14:S16"/>
    <mergeCell ref="F15:G15"/>
    <mergeCell ref="Q11:S13"/>
    <mergeCell ref="N11:P13"/>
    <mergeCell ref="H16:I16"/>
    <mergeCell ref="B17:B19"/>
    <mergeCell ref="C17:C19"/>
    <mergeCell ref="D17:D19"/>
    <mergeCell ref="E17:E19"/>
    <mergeCell ref="B20:B21"/>
    <mergeCell ref="C20:C21"/>
    <mergeCell ref="D20:D21"/>
    <mergeCell ref="E20:E21"/>
    <mergeCell ref="J18:S18"/>
    <mergeCell ref="J20:S20"/>
    <mergeCell ref="J21:S21"/>
    <mergeCell ref="F17:G19"/>
    <mergeCell ref="H17:I19"/>
    <mergeCell ref="F20:G21"/>
    <mergeCell ref="H20:I21"/>
    <mergeCell ref="E2:K2"/>
    <mergeCell ref="E5:K5"/>
    <mergeCell ref="F54:G54"/>
    <mergeCell ref="H54:I54"/>
    <mergeCell ref="F55:G55"/>
    <mergeCell ref="J30:S30"/>
    <mergeCell ref="A65:S65"/>
    <mergeCell ref="J56:S56"/>
    <mergeCell ref="J60:S60"/>
    <mergeCell ref="J62:S62"/>
    <mergeCell ref="J57:S57"/>
    <mergeCell ref="B59:B60"/>
    <mergeCell ref="D59:D60"/>
    <mergeCell ref="E59:E60"/>
    <mergeCell ref="F59:G60"/>
    <mergeCell ref="H59:I60"/>
    <mergeCell ref="J59:S59"/>
    <mergeCell ref="E4:M4"/>
    <mergeCell ref="A39:S39"/>
    <mergeCell ref="A40:A42"/>
    <mergeCell ref="B40:C42"/>
    <mergeCell ref="J22:S22"/>
    <mergeCell ref="H15:I15"/>
    <mergeCell ref="F16:G16"/>
    <mergeCell ref="F30:G32"/>
    <mergeCell ref="H30:I32"/>
    <mergeCell ref="C43:C45"/>
    <mergeCell ref="D43:D45"/>
    <mergeCell ref="E43:E45"/>
    <mergeCell ref="F43:G45"/>
    <mergeCell ref="H43:I45"/>
    <mergeCell ref="B43:B45"/>
    <mergeCell ref="H35:I38"/>
    <mergeCell ref="F35:G38"/>
    <mergeCell ref="E35:E38"/>
    <mergeCell ref="D35:D38"/>
    <mergeCell ref="C35:C38"/>
    <mergeCell ref="B35:B38"/>
    <mergeCell ref="J84:S84"/>
    <mergeCell ref="J70:S70"/>
    <mergeCell ref="B72:B73"/>
    <mergeCell ref="C72:C73"/>
    <mergeCell ref="J74:S74"/>
    <mergeCell ref="J100:S100"/>
    <mergeCell ref="J123:S123"/>
    <mergeCell ref="B134:B136"/>
    <mergeCell ref="C134:C136"/>
    <mergeCell ref="D134:D136"/>
    <mergeCell ref="E134:E136"/>
    <mergeCell ref="F134:G136"/>
    <mergeCell ref="H134:I136"/>
    <mergeCell ref="J136:S136"/>
    <mergeCell ref="H124:I125"/>
    <mergeCell ref="J124:S124"/>
    <mergeCell ref="J125:S125"/>
    <mergeCell ref="J126:S126"/>
    <mergeCell ref="J127:S127"/>
    <mergeCell ref="J85:S85"/>
    <mergeCell ref="J86:S86"/>
    <mergeCell ref="J82:S82"/>
    <mergeCell ref="J75:S75"/>
    <mergeCell ref="H85:I86"/>
    <mergeCell ref="J162:S162"/>
    <mergeCell ref="A156:S156"/>
    <mergeCell ref="A157:A159"/>
    <mergeCell ref="D157:E157"/>
    <mergeCell ref="F157:I157"/>
    <mergeCell ref="J157:S159"/>
    <mergeCell ref="F158:G158"/>
    <mergeCell ref="H158:I158"/>
    <mergeCell ref="F159:G159"/>
    <mergeCell ref="H159:I159"/>
    <mergeCell ref="B157:C159"/>
    <mergeCell ref="D201:K201"/>
    <mergeCell ref="D202:K202"/>
    <mergeCell ref="B203:R203"/>
    <mergeCell ref="D173:D175"/>
    <mergeCell ref="E173:E175"/>
    <mergeCell ref="F173:G175"/>
    <mergeCell ref="H173:I175"/>
    <mergeCell ref="J175:S175"/>
    <mergeCell ref="B186:B188"/>
    <mergeCell ref="C186:C188"/>
    <mergeCell ref="D186:D188"/>
    <mergeCell ref="E186:E188"/>
    <mergeCell ref="F186:G188"/>
    <mergeCell ref="H186:I188"/>
    <mergeCell ref="J188:S188"/>
    <mergeCell ref="J179:S179"/>
    <mergeCell ref="A182:S182"/>
    <mergeCell ref="A183:A185"/>
    <mergeCell ref="A195:S195"/>
    <mergeCell ref="C197:E197"/>
    <mergeCell ref="J197:R197"/>
    <mergeCell ref="C198:E198"/>
    <mergeCell ref="J198:R198"/>
    <mergeCell ref="B183:C185"/>
    <mergeCell ref="C199:E199"/>
    <mergeCell ref="J199:R199"/>
    <mergeCell ref="D200:L200"/>
    <mergeCell ref="J166:S166"/>
    <mergeCell ref="B163:B164"/>
    <mergeCell ref="C163:C164"/>
    <mergeCell ref="D163:D164"/>
    <mergeCell ref="E163:E164"/>
    <mergeCell ref="F163:G164"/>
    <mergeCell ref="J186:S186"/>
    <mergeCell ref="J187:S187"/>
    <mergeCell ref="B189:B190"/>
    <mergeCell ref="C189:C190"/>
    <mergeCell ref="J191:S191"/>
    <mergeCell ref="J192:S192"/>
    <mergeCell ref="H185:I185"/>
    <mergeCell ref="J173:S173"/>
    <mergeCell ref="J174:S174"/>
    <mergeCell ref="B176:B177"/>
    <mergeCell ref="C176:C177"/>
    <mergeCell ref="D176:D177"/>
    <mergeCell ref="E176:E177"/>
    <mergeCell ref="F176:G177"/>
    <mergeCell ref="H176:I177"/>
  </mergeCells>
  <printOptions horizontalCentered="1"/>
  <pageMargins left="0.19685039370078741" right="0.11811023622047245" top="0.27559055118110237" bottom="0.19685039370078741" header="0.19685039370078741" footer="0.19685039370078741"/>
  <pageSetup scale="24" fitToHeight="0" orientation="landscape" cellComments="asDisplayed" r:id="rId1"/>
  <rowBreaks count="13" manualBreakCount="13">
    <brk id="26" max="16383" man="1"/>
    <brk id="39" max="18" man="1"/>
    <brk id="52" max="16383" man="1"/>
    <brk id="65" max="18" man="1"/>
    <brk id="78" max="16383" man="1"/>
    <brk id="91" max="18" man="1"/>
    <brk id="104" max="16383" man="1"/>
    <brk id="117" max="18" man="1"/>
    <brk id="130" max="16383" man="1"/>
    <brk id="143" max="18" man="1"/>
    <brk id="156" max="18" man="1"/>
    <brk id="169" max="18" man="1"/>
    <brk id="182" max="1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E023 2023</vt:lpstr>
      <vt:lpstr>'E023 2023'!Área_de_impresión</vt:lpstr>
      <vt:lpstr>'E023 2023'!Títulos_a_imprimir</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CCINSHAE</dc:creator>
  <cp:lastModifiedBy>Lucy</cp:lastModifiedBy>
  <cp:lastPrinted>2024-01-16T03:47:48Z</cp:lastPrinted>
  <dcterms:created xsi:type="dcterms:W3CDTF">2016-12-09T18:35:27Z</dcterms:created>
  <dcterms:modified xsi:type="dcterms:W3CDTF">2024-01-16T06:42:40Z</dcterms:modified>
</cp:coreProperties>
</file>