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xWindow="-105" yWindow="-105" windowWidth="19425" windowHeight="11025"/>
  </bookViews>
  <sheets>
    <sheet name="E023 2023" sheetId="1" r:id="rId1"/>
  </sheets>
  <definedNames>
    <definedName name="_xlnm._FilterDatabase" localSheetId="0" hidden="1">'E023 2023'!#REF!</definedName>
    <definedName name="_xlnm.Print_Area" localSheetId="0">'E023 2023'!$A$1:$S$203</definedName>
    <definedName name="_xlnm.Print_Titles" localSheetId="0">'E023 2023'!$1:$13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65" i="1" l="1"/>
  <c r="E186" i="1"/>
  <c r="H186" i="1" s="1"/>
  <c r="D186" i="1"/>
  <c r="H189" i="1"/>
  <c r="H191" i="1"/>
  <c r="D173" i="1"/>
  <c r="H176" i="1"/>
  <c r="E173" i="1"/>
  <c r="H178" i="1"/>
  <c r="E139" i="1"/>
  <c r="E165" i="1"/>
  <c r="F165" i="1" s="1"/>
  <c r="D160" i="1"/>
  <c r="H163" i="1"/>
  <c r="D147" i="1"/>
  <c r="E147" i="1"/>
  <c r="H150" i="1"/>
  <c r="H152" i="1"/>
  <c r="E134" i="1"/>
  <c r="D134" i="1"/>
  <c r="H134" i="1" s="1"/>
  <c r="H139" i="1"/>
  <c r="H137" i="1"/>
  <c r="D121" i="1"/>
  <c r="H124" i="1"/>
  <c r="E121" i="1"/>
  <c r="H126" i="1"/>
  <c r="D108" i="1"/>
  <c r="H111" i="1"/>
  <c r="E108" i="1"/>
  <c r="H113" i="1"/>
  <c r="D95" i="1"/>
  <c r="H98" i="1"/>
  <c r="E100" i="1"/>
  <c r="E95" i="1" s="1"/>
  <c r="D82" i="1"/>
  <c r="H85" i="1"/>
  <c r="E82" i="1"/>
  <c r="H87" i="1"/>
  <c r="D69" i="1"/>
  <c r="H72" i="1"/>
  <c r="E69" i="1"/>
  <c r="F69" i="1" s="1"/>
  <c r="H74" i="1"/>
  <c r="D56" i="1"/>
  <c r="H59" i="1"/>
  <c r="E56" i="1"/>
  <c r="H61" i="1"/>
  <c r="E43" i="1"/>
  <c r="D43" i="1"/>
  <c r="H46" i="1"/>
  <c r="H48" i="1"/>
  <c r="E30" i="1"/>
  <c r="F30" i="1" s="1"/>
  <c r="D30" i="1"/>
  <c r="H35" i="1"/>
  <c r="H33" i="1"/>
  <c r="E17" i="1"/>
  <c r="D17" i="1"/>
  <c r="H20" i="1"/>
  <c r="H22" i="1"/>
  <c r="F22" i="1"/>
  <c r="F20" i="1"/>
  <c r="F139" i="1"/>
  <c r="F137" i="1"/>
  <c r="F35" i="1"/>
  <c r="F191" i="1"/>
  <c r="F189" i="1"/>
  <c r="F178" i="1"/>
  <c r="F176" i="1"/>
  <c r="F163" i="1"/>
  <c r="F152" i="1"/>
  <c r="F150" i="1"/>
  <c r="F126" i="1"/>
  <c r="F124" i="1"/>
  <c r="F113" i="1"/>
  <c r="F111" i="1"/>
  <c r="F100" i="1"/>
  <c r="F98" i="1"/>
  <c r="F87" i="1"/>
  <c r="F85" i="1"/>
  <c r="F61" i="1"/>
  <c r="F74" i="1"/>
  <c r="F72" i="1"/>
  <c r="F59" i="1"/>
  <c r="F48" i="1"/>
  <c r="F46" i="1"/>
  <c r="F33" i="1"/>
  <c r="H173" i="1" l="1"/>
  <c r="H147" i="1"/>
  <c r="J148" i="1" s="1"/>
  <c r="H121" i="1"/>
  <c r="J122" i="1" s="1"/>
  <c r="H108" i="1"/>
  <c r="H95" i="1"/>
  <c r="H82" i="1"/>
  <c r="H69" i="1"/>
  <c r="J70" i="1" s="1"/>
  <c r="H56" i="1"/>
  <c r="H43" i="1"/>
  <c r="J44" i="1" s="1"/>
  <c r="H165" i="1"/>
  <c r="E160" i="1"/>
  <c r="F160" i="1" s="1"/>
  <c r="H30" i="1"/>
  <c r="H17" i="1"/>
  <c r="J18" i="1" s="1"/>
  <c r="J187" i="1"/>
  <c r="F147" i="1"/>
  <c r="F121" i="1"/>
  <c r="H100" i="1"/>
  <c r="J96" i="1" s="1"/>
  <c r="F82" i="1"/>
  <c r="J57" i="1"/>
  <c r="F43" i="1"/>
  <c r="J31" i="1"/>
  <c r="F95" i="1"/>
  <c r="J135" i="1"/>
  <c r="J109" i="1"/>
  <c r="J174" i="1"/>
  <c r="F56" i="1"/>
  <c r="F186" i="1"/>
  <c r="F134" i="1"/>
  <c r="J83" i="1"/>
  <c r="F17" i="1"/>
  <c r="F108" i="1"/>
  <c r="F173" i="1"/>
  <c r="H160" i="1" l="1"/>
  <c r="J161" i="1" s="1"/>
</calcChain>
</file>

<file path=xl/comments1.xml><?xml version="1.0" encoding="utf-8"?>
<comments xmlns="http://schemas.openxmlformats.org/spreadsheetml/2006/main">
  <authors>
    <author>LUIS JIMENEZ</author>
  </authors>
  <commentList>
    <comment ref="E5" authorId="0">
      <text>
        <r>
          <rPr>
            <b/>
            <sz val="20"/>
            <color indexed="81"/>
            <rFont val="Tahoma"/>
            <family val="2"/>
          </rPr>
          <t>INGRESAR PERÍDO DE REPORTE</t>
        </r>
      </text>
    </comment>
    <comment ref="D9" authorId="0">
      <text>
        <r>
          <rPr>
            <b/>
            <sz val="20"/>
            <color indexed="81"/>
            <rFont val="Tahoma"/>
            <family val="2"/>
          </rPr>
          <t>INGRESAR NOMBRE DE LA ENTIDAD</t>
        </r>
        <r>
          <rPr>
            <sz val="20"/>
            <color indexed="81"/>
            <rFont val="Tahoma"/>
            <family val="2"/>
          </rPr>
          <t xml:space="preserve">
</t>
        </r>
        <r>
          <rPr>
            <sz val="9"/>
            <color indexed="81"/>
            <rFont val="Tahoma"/>
            <family val="2"/>
          </rPr>
          <t xml:space="preserve">
</t>
        </r>
      </text>
    </comment>
    <comment ref="J18" authorId="0">
      <text>
        <r>
          <rPr>
            <b/>
            <sz val="22"/>
            <color indexed="81"/>
            <rFont val="Tahoma"/>
            <family val="2"/>
          </rPr>
          <t>Instrucciones de llenado de las Explicaciones a las variaciones (aplica a todos los indicadores):
1.- El color de la semaforización se establece de acuerdo a los siguientes rangos PARA INDICADORES ASCENDENTES:
Verde:      95 % &lt;= X &lt;= 105%
Amarillo:  90 % &lt;= X &lt; 95%    ó   105% &lt; X &lt;= 110%  
Rojo:        X &lt; 90%  ó  X &gt;110%
2.- Si hay variaciones (semáforo amarillo o rojo) en el indicador o en alguna de las variables deberá proporcionar:
    a) CAUSA (Causas de las variaciones Máximo 5 renglones): Las explicaciones deberán ser con respecto al accionar institucional no a los valores numéricos.
    b) Efecto (consecuencias institucionales o daño a la población)
    c) Acciones para cumplir la meta
3.- Si el semáforo es verde en el indicador pero existen variaciones en variables deberá registrar:
    a) CAUSA (Causas de las variaciones Máximo 5 renglones): Las explicaciones deberán ser con respecto al accionar institucional no a los valores numéricos.
    b) EFECTO (consecuencias institucionales o daño a la población)
    c) Acciones para cumplir la meta
4.- Si el semáforo es verde tanto en indicador como en variables se deberán proporcionar sólo la CAUSA y EFECTO POSITIVO
5.- Si no hay metas programadas, no se puede reportar avance, pero si se pueden incluir explicaciones de lo intitucionalmente logrado.</t>
        </r>
      </text>
    </comment>
    <comment ref="E100" authorId="0">
      <text>
        <r>
          <rPr>
            <b/>
            <sz val="24"/>
            <color indexed="81"/>
            <rFont val="Tahoma"/>
            <family val="2"/>
          </rPr>
          <t>ESTA VARIABLE ES PROGRAMADA Y NO PUEDE CAMBIAR</t>
        </r>
      </text>
    </comment>
    <comment ref="E139" authorId="0">
      <text>
        <r>
          <rPr>
            <b/>
            <sz val="24"/>
            <color indexed="81"/>
            <rFont val="Tahoma"/>
            <family val="2"/>
          </rPr>
          <t>ESTA VARIABLE ES PROGRAMADA Y NO PUEDE CAMBIAR</t>
        </r>
      </text>
    </comment>
  </commentList>
</comments>
</file>

<file path=xl/sharedStrings.xml><?xml version="1.0" encoding="utf-8"?>
<sst xmlns="http://schemas.openxmlformats.org/spreadsheetml/2006/main" count="398" uniqueCount="127">
  <si>
    <t>COMISION COORDINADORA DE INSTITUTOS NACIONALES DE SALUD</t>
  </si>
  <si>
    <t>Y HOSPITALES DE ALTA ESPECIALIDAD</t>
  </si>
  <si>
    <t>MATRIZ DE INDICADORES PARA RESULTADOS (MIR)</t>
  </si>
  <si>
    <t>Clave entidad/unidad:</t>
  </si>
  <si>
    <t>Entidad/unidad:</t>
  </si>
  <si>
    <t>No.
de 
Ind.</t>
  </si>
  <si>
    <t>DEFINICION DEL INDICADOR</t>
  </si>
  <si>
    <t>META</t>
  </si>
  <si>
    <t>VARIACIÓN</t>
  </si>
  <si>
    <t>EXPLICACIÓN DE VARIACIONES</t>
  </si>
  <si>
    <t>ORIGINAL</t>
  </si>
  <si>
    <t>ALCANZADO</t>
  </si>
  <si>
    <t>ABSOLUTA</t>
  </si>
  <si>
    <t>%</t>
  </si>
  <si>
    <t>(1)</t>
  </si>
  <si>
    <t>(2)</t>
  </si>
  <si>
    <t>(2) - (1)</t>
  </si>
  <si>
    <t>(2/1) X 100</t>
  </si>
  <si>
    <t>INDICADOR</t>
  </si>
  <si>
    <t xml:space="preserve">VARIABLE 1 </t>
  </si>
  <si>
    <t>VARIABLE 2</t>
  </si>
  <si>
    <t>AUTORIZÓ</t>
  </si>
  <si>
    <t>PP:   E023</t>
  </si>
  <si>
    <t>"ATENCIÓN A LA SALUD"</t>
  </si>
  <si>
    <t>Porcentaje de egresos hospitalarios por mejoría y curación
FÓRMULA: VARIABLE1 / VARIABLE2 X 100</t>
  </si>
  <si>
    <t xml:space="preserve">Número de egresos hospitalarios por mejoría y curación </t>
  </si>
  <si>
    <t>Porcentaje de sesiones de rehabilitación especializadas realizadas respecto al total realizado
FÓRMULA: VARIABLE1 / VARIABLE2 X 100</t>
  </si>
  <si>
    <t>Número de sesiones de rehabilitación especializadas realizadas</t>
  </si>
  <si>
    <t>Porcentaje de procedimientos diagnósticos de alta especialidad realizados
FÓRMULA: VARIABLE1 / VARIABLE2 X 100</t>
  </si>
  <si>
    <t xml:space="preserve">Número de procedimientos diagnósticos ambulatorios realizados considerados de alta especialidad por la institución </t>
  </si>
  <si>
    <t>Porcentaje de procedimientos terapéuticos ambulatorios de alta especialidad realizados
FÓRMULA: VARIABLE1 / VARIABLE2 X 100</t>
  </si>
  <si>
    <t xml:space="preserve">Número de procedimientos terapéuticos ambulatorios realizados considerados de alta especialidad por la institución </t>
  </si>
  <si>
    <t xml:space="preserve">Número de expedientes clínicos revisados que cumplen con los criterios de la NOM SSA 004 </t>
  </si>
  <si>
    <t>Porcentaje de ocupación hospitalaria
FÓRMULA: VARIABLE1 / VARIABLE2 X 100</t>
  </si>
  <si>
    <t xml:space="preserve">Número de días paciente durante el período
</t>
  </si>
  <si>
    <t xml:space="preserve">Promedio de días estancia 
FÓRMULA: VARIABLE1 / VARIABLE2 </t>
  </si>
  <si>
    <t xml:space="preserve">Número de días estancia
</t>
  </si>
  <si>
    <t xml:space="preserve">Total de egresos hospitalarios
</t>
  </si>
  <si>
    <t>Proporción de consultas de primera vez respecto a preconsultas
FÓRMULA: VARIABLE1 / VARIABLE2 X 100</t>
  </si>
  <si>
    <t xml:space="preserve">Número de consultas de primera vez otorgadas en el periodo </t>
  </si>
  <si>
    <t>Porcentaje de auditorías clínicas realizadas
FÓRMULA: VARIABLE1 / VARIABLE2 X 100</t>
  </si>
  <si>
    <t xml:space="preserve">Número de auditorías clínicas realizadas </t>
  </si>
  <si>
    <t>Total de egresos hospitalarios x 100</t>
  </si>
  <si>
    <t>Porcentaje de usuarios con percepción de 
satisfacción de la calidad de la atención médica ambulatoria recibida superior a 80 puntos porcentuales
FÓRMULA: VARIABLE1 / VARIABLE2 X 100</t>
  </si>
  <si>
    <t>Número de usuarios en atención ambulatoria que manifestaron una calificación de percepción 
de satisfacción de la calidad de la atención recibida superior a 80 puntos porcentuales</t>
  </si>
  <si>
    <t xml:space="preserve">Total de usuarios en atención ambulatoria encuestados x 100
</t>
  </si>
  <si>
    <t>Total de sesiones de rehabilitación realizadas x 100</t>
  </si>
  <si>
    <t>Total de procedimientos diagnósticos ambulatorios realizados x 100</t>
  </si>
  <si>
    <t>Total de procedimientos terapéuticos ambulatorios realizados x 100</t>
  </si>
  <si>
    <t>Porcentaje de usuarios con percepción de 
satisfacción de la calidad de la atención médica hospitalaria recibida superior a 80 puntos porcentuales
FÓRMULA: VARIABLE1 / VARIABLE2 X 100</t>
  </si>
  <si>
    <t>Número de usuarios en atención hospitalaria que manifestaron una calificación de percepción de satisfacción de la calidad de la atención recibida superior a 80 puntos porcentuales</t>
  </si>
  <si>
    <t xml:space="preserve">Total de usuarios en atención hospitalaria encuestados x 100
</t>
  </si>
  <si>
    <t>Total de expedientes revisados por el Comité del expediente clínico institucional x 100</t>
  </si>
  <si>
    <t>Número de auditorías clínicas programadas x 100</t>
  </si>
  <si>
    <t>Número de preconsultas otorgadas en el periodo x 100</t>
  </si>
  <si>
    <t>Número de días cama durante el período x 100</t>
  </si>
  <si>
    <t>Tasa de infección nosocomial (por mil días de
estancia hospitalaria)
FÓRMULA: VARIABLE1 / VARIABLE2 X 1000</t>
  </si>
  <si>
    <t xml:space="preserve">Número de episodios de infecciones nosocomiales registrados en el periodo de reporte </t>
  </si>
  <si>
    <t>Total de días estancia en el periodo de reporte x 1000</t>
  </si>
  <si>
    <t>Porcentaje de expedientes clínicos revisados aprobados conforme a la NOM SSA 004
FÓRMULA: VARIABLE1 / VARIABLE2 X 100</t>
  </si>
  <si>
    <t>Porcentaje de pacientes referidos por instituciones públicas de salud a los que se les apertura expediente clínico institucional
FÓRMULA: VARIABLE1 / VARIABLE2 X 100</t>
  </si>
  <si>
    <t xml:space="preserve">Número de pacientes que han sido referidos por instituciones públicas de salud a los cuales se les apertura expediente clínico institucional en el periodo de evaluación </t>
  </si>
  <si>
    <t xml:space="preserve">Total de pacientes a los cuales se les apertura expediente clínico en el periodo de evaluación 
x 100
</t>
  </si>
  <si>
    <t>ELABORÓ Y VALIDÓ</t>
  </si>
  <si>
    <t>REVISÓ Y RECIBIÓ DE CONFORMIDAD</t>
  </si>
  <si>
    <t>TITULARA DEL ÁREA SUSTANTIVA (NOMBRE Y FIRMA)</t>
  </si>
  <si>
    <t xml:space="preserve">TITULAR DE ÁREA PLANEACÓN O EQUIVALENTE(NOMBRE Y FIRMA)
</t>
  </si>
  <si>
    <t>DIRECTOR GENERAL O EQUIVALENTE (NOMBE Y FIRMA)</t>
  </si>
  <si>
    <t>Número de consultas programadas (preconsulta, primera vez, subsecuente, urgencias o admisión continua) x 100</t>
  </si>
  <si>
    <t xml:space="preserve">Número de consultas realizadas (preconsulta, primera vez, subsecuente, urgencias o admisión continua) </t>
  </si>
  <si>
    <t>Eficacia en el otorgamiento de consulta programada (preconsulta, primera vez, subsecuente, urgencias o admisión continua) 
FÓRMULA: VARIABLE1 / VARIABLE2 X 100</t>
  </si>
  <si>
    <t>CAUSA</t>
  </si>
  <si>
    <t>EFECTO</t>
  </si>
  <si>
    <t>(MÁXIMO 3 RENGLONES)</t>
  </si>
  <si>
    <t>CAUSA DE LAS VARIACIONES DE LA VARIABLE 2 ALCANZADA CON RESPECTO DE LA VARIABLE DOS PROGRAMADA</t>
  </si>
  <si>
    <t xml:space="preserve">ACCIONES PARA LOGRAR LA REGULARIZACIÓN (VERIFICABLES O AUDITABLES) EN EL CUMPLIMIENTO DE METAS </t>
  </si>
  <si>
    <t>NOTA: FAVOR DE ENVIAR EL FORMATO DEFINITIVO EN EXCEL Y ESCANEADO AL MOMENTO DE SU ENTREGA A LA CCINSHAE Y
RUBRICAR CADA UNA DE LAS HOJAS</t>
  </si>
  <si>
    <t xml:space="preserve">        EVALUACIÓN DE CUMPLIMIENTO DE METAS PERÍODO ENERO - JUNIO 2023</t>
  </si>
  <si>
    <t>NBU</t>
  </si>
  <si>
    <t>HOSPITAL REGIONAL DE ALTA ESPECIALIDAD DE IXTAPALUCA</t>
  </si>
  <si>
    <t>GILBERTO ADRIÁN GASCA LÓPEZ</t>
  </si>
  <si>
    <t>GUSTAVO ACOSTA ALTAMIRANO</t>
  </si>
  <si>
    <t>ALMA ROSA SÁNCHEZ CONEJO</t>
  </si>
  <si>
    <t xml:space="preserve">El indicador al cierre del período enero junio de 2023 registró un alcanzado de 8,045 referencias a las que se les apertura expediente de un programado de 9,000 esto debido a acuerdos con las unidades médicas de la región para captar principalmente vía referencia patología compleja.
</t>
  </si>
  <si>
    <t>El efecto es positivo ya que al establecer filtros en conjunto con las unidades de segundo nivel el hospital está captando a aquellos pacientes con patología compleja con ello se pueda atender a la población de manera oportuna.y las unidades de segundo nivel de la zona pueden estar captando a los de patología menos compleja</t>
  </si>
  <si>
    <t>Las causas de la variación de la variable dos programada con relación a la variable 2 alcanzada que es de 17,400 a 16,003 son derivadas de que el Hospital en conjunto con las demás unidades médicas de la red han establecido filtros para la referencia y diversificar las atenciones conforme a la complejidad de las patologías.</t>
  </si>
  <si>
    <t>El seguir contando con las plazas eventuales ha permitido dar continuidad a las atenciones médicas que requiere la población y se continuará gestionando se pueda otorgar al hospital la totalidad de plazas que se requieren para aperturar el hospital al 100% y con ello poder ampliar la cobertura de atención.</t>
  </si>
  <si>
    <t>(MÁXIMO 5 RENGLONES)</t>
  </si>
  <si>
    <t>Se continuará vigilando el cumplimiento a la NOM 004 a través del Comité del Expediente para garantizar una atención de calidad, oportuna y eficiente.</t>
  </si>
  <si>
    <t>Se continuará manteniendo la calidad en las atenciones que se otorgan para permanecer con una percepción favorable por parte de los usuarios.</t>
  </si>
  <si>
    <t xml:space="preserve">El indicador al cierre del período enero junio de 2023 registró un alcanzado de 5,154 egresos por mejoría de un programado de 4,800, la calidad de la atención es importante para poder lograr esta meta y las plazas eventuales que se han mantenido en el hospital permite el poder brindar dicha atención de esa manera.
</t>
  </si>
  <si>
    <t>El efecto es positivo ya que la mayoría de los pacientes son egresados por mejoría derivado de una buena atención hospitalaria.</t>
  </si>
  <si>
    <t>Las causas de la variación de la variable dos programada con relación a la variable 2 alcanzada que es de 5,400 a 5,641 son derivadas de que el Hospital se ha posicionado con respecto a los otros hospitales de segundo y tercer nivel de la región.</t>
  </si>
  <si>
    <t xml:space="preserve">El indicador al cierre del período enero junio de 2023 registró un alcanzado de 552 usuarios con percepción buena de un programado de 540. Esta percepción también es fortalecida ya que el hospital sigue contando con la mayoría del personal eventual redistribuido en los diferentes servicios aperturados lo que permite atender con mayor eficiencia a los pacientes así como a sus familiares. 
</t>
  </si>
  <si>
    <t>El efecto es positivo ya que al brindar una buena atención con calidad y seguridad ocasiona que las quejas no se generen.</t>
  </si>
  <si>
    <t>No existe variación en la variable dos programada y la alcanzada.</t>
  </si>
  <si>
    <t xml:space="preserve">El indicador al cierre del período enero junio de 2023 registró un alcanzado de 9,258 sesiones de rehabilitación de un programado de 9,000 esto debido a que el contar con más rehabilitadores proporcionados a través de plazas de eventuales permitió alcanzar ese número de sesiones. 
</t>
  </si>
  <si>
    <t>El efecto es positivo ya que se pudo beneficiar a un mayor número de pacientes del proyectado.</t>
  </si>
  <si>
    <t>Las causas de la variación de la variable dos programada con relación a la variable 2 alcanzada que es de 9,258 a 9,000 son derivadas de que se puede atender un mayor número de pacientes al contar con las plazas eventuales de rehabilitadores y la captación de pacientes con patologías que requieren dichos tratamientos.</t>
  </si>
  <si>
    <t>El indicador al cierre del período enero junio de 2023 registró un alcanzado de 40,770 procedimientos diagnósticos ambulatorios de alta especialidad de un programado de 33,600 con lo que se pudo superar la meta.</t>
  </si>
  <si>
    <t>El efecto es positivo ya que al atender patología compleja se realizan más estudios especializados y con ello fortalecer la red de atención.</t>
  </si>
  <si>
    <t>Las causas de la variación de la variable dos programada con relación a la variable 2 alcanzada que es de 54,000 a 51,850 son derivadas de que algunos equipos médicos como por ejemplo los de rayos X portátiles han estado descompuestos y ha limitado alcanzar el total de procedimientos de diagnósticos que se tenían contemplados.</t>
  </si>
  <si>
    <t xml:space="preserve">El indicador al cierre del período enero junio de 2023 registró un alcanzado de 39,562 procedimientos terapéuticos ambulatorios de alta especialidad de un programado de 31,200 con lo que se pudo superar la meta.
</t>
  </si>
  <si>
    <t>El efecto es positivo ya que al atender patología compleja se realizan más procedimientos especializados y con ello fortalecer la red de atención.</t>
  </si>
  <si>
    <t>Las causas de la variación de la variable dos programada con relación a la variable 2 alcanzada que es de 39,000 a 44,602 son derivadas de que el Hospital en conjunto con las demás unidades médicas de la red han establecido filtros para  captar patologías más complejas.</t>
  </si>
  <si>
    <t>El indicador al cierre del período enero junio de 2023 registró un alcanzado de 87,630 consultas de un programado de 75,200 esto debido a que al seguir contando con el personal médico y de enfermería eventual durante este periodo ha permitido alcanzar un incremento en las consultas que el HRAEI proporciona.</t>
  </si>
  <si>
    <t>El efecto es positivo ya que se pueda atender a la población de manera oportuna.</t>
  </si>
  <si>
    <t>No existe variación en la variable 2 alcanzada y la programada</t>
  </si>
  <si>
    <t xml:space="preserve">El indicador al cierre del período enero junio de 2023 registró un alcanzado de 555 usuarios con percepción buena de un programado de 540, esta percepción también es fortalecida a que el hospital sigue contando con la mayoría del personal eventual redistribuido en los diferentes servicios aperturados lo que permite atender con mayor eficiencia a los pacientes así como a sus familiares.
</t>
  </si>
  <si>
    <t>El efecto es positivo ya que al brindar una atención oportuna y con calidad conlleva que no se generen quejas en la atención.</t>
  </si>
  <si>
    <t xml:space="preserve">El indicador al cierre del período enero junio de 2023 registró un alcanzado de 111 expedientes que cumplen con la NOM de un programado de 120, este logro se debe a que se mantiene un estricto control del registro de la información mediante los sistemas de información con que cuenta el hospital, minimizando posibles omisiones que se pudieran tener. Así mismo, el Comité del Expediente mantiene un seguimiento en la evaluación de expedientes.
</t>
  </si>
  <si>
    <t>El efecto es positivo ya que se da cumplimiento a la NOM SSA 004 que incide en la calidad de los registros médicos, así como de los servicios y de sus resultados para brindar una atención más oportuna, responsable y eficiente</t>
  </si>
  <si>
    <t xml:space="preserve">El indicador al cierre del período enero junio de 2023 registró un alcanzado de 35,534 de un programado de 35,100 esto debido a que se sigue contando con el personal eventual, lo que incide de manera directa en las varialbes. </t>
  </si>
  <si>
    <t>El efecto es negativo ya que al no tener todas las camas habilitadas por falta de personal el servicio de hospitalización se ve saturado y la población no puede ser atendida de manera oportuna.</t>
  </si>
  <si>
    <t>No existe variación en la variable 2 programada y alcanzada.</t>
  </si>
  <si>
    <t xml:space="preserve">El indicador al cierre del período enero junio de 2023 registró un alcanzado de 36,146 días de estancia de un programado de 34,200 esto debido a que se sigue contando con el personal eventual, lo que incide de manera directa en las varialbes. 
</t>
  </si>
  <si>
    <t>El efecto es negativo ya que al no tener todas las camas habilitadas por falta de personal y al atender patología compleja que conlleva un mayor número de días de estancia el servicio de hospitalización se ve saturado y la población no puede ser atendida de manera oportuna.</t>
  </si>
  <si>
    <t>Las causas de la variación de la variable dos programada con relación a la variable 2 alcanzada que es de 5,400 a 5,641 son derivadas de que el Hospital se ha posicionado con respecto a otros hospitales de la región.</t>
  </si>
  <si>
    <t xml:space="preserve">El indicador al cierre del período enero junio de 2023 registró un alcanzado de 4,689 consultas de primera vez de un programado de 4,000, el seguir contando con las plazas eventuales permite seguir atendiendo a la población.
</t>
  </si>
  <si>
    <t>El efecto es positivo ya que se pueda atender a la población de manera oportuna.y las unidades de segundo nivel de la zona pueden estar captando a los de patología menos compleja</t>
  </si>
  <si>
    <t>Las causas de la variación de la variable dos programada con relación a la variable 2 alcanzada que es de 4,800 a 5,885 son derivadas de que el Hospital sigue contando con el personal eventual que permanece laborando en el HRAEI.</t>
  </si>
  <si>
    <t>El indicador al cierre del período enero junio de 2023 registró un alcanzado de237 IASS de un programado de 210, este incremento se está analizando para determinar las causas por lo que se deberán reforzar las medidas para control de las IASS tanto de manera interna como con las demás instituciones que nos realizan las referencias de pacientes.</t>
  </si>
  <si>
    <t>El efecto es negativo ya que el no llevar un seguimiento y aplicación de las medidas de seguridad así como en la calidad de la atención repercute en el número de episodios de infecciones nosocomiales.</t>
  </si>
  <si>
    <t>Las causas de la variación de la variable dos programada con relación a la variable 2 alcanzada que es de 34,200 a 36,146 son derivadas de que el Hospital ha podido captar un mayor número de pacientes que deben ser atendidos.</t>
  </si>
  <si>
    <t>Se fortalecerán las medidas para tener un mayor control y seguimiento en las IASS. Se solicitará una reprogramación de metas derivado de la permanencia y asignación de plazas.</t>
  </si>
  <si>
    <t>El seguir contando con las plazas eventuales ha permitido dar continuidad a las atenciones médicas que requiere la población y se continuará gestionando para que dichas plazas se mantengan.Se solicitará una reprogramación de metas derivado de la permanencia y asignación de plazas.</t>
  </si>
  <si>
    <t>El seguir contando con las plazas eventuales ha permitido dar continuidad a las atenciones médicas que requiere la población y se continuará gestionando para que dichas plazas se mantengan. Se solicitará una reprogramación de metas derivado de la permanencia y asignación de plazas.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</si>
</sst>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4" x14ac:knownFonts="1">
    <font>
      <sz val="11"/>
      <color theme="1"/>
      <name val="Calibri"/>
      <family val="2"/>
      <scheme val="minor"/>
    </font>
    <font>
      <b/>
      <sz val="14"/>
      <name val="Arial"/>
      <family val="2"/>
    </font>
    <font>
      <b/>
      <sz val="11"/>
      <name val="Arial"/>
      <family val="2"/>
    </font>
    <font>
      <b/>
      <sz val="18"/>
      <name val="Arial"/>
      <family val="2"/>
    </font>
    <font>
      <b/>
      <sz val="16"/>
      <name val="Arial"/>
      <family val="2"/>
    </font>
    <font>
      <b/>
      <sz val="10"/>
      <name val="Arial"/>
      <family val="2"/>
    </font>
    <font>
      <sz val="10"/>
      <name val="Arial"/>
      <family val="2"/>
    </font>
    <font>
      <b/>
      <sz val="22"/>
      <color theme="1"/>
      <name val="Calibri"/>
      <family val="2"/>
      <scheme val="minor"/>
    </font>
    <font>
      <b/>
      <sz val="24"/>
      <color theme="1"/>
      <name val="Calibri"/>
      <family val="2"/>
      <scheme val="minor"/>
    </font>
    <font>
      <sz val="16"/>
      <name val="Arial"/>
      <family val="2"/>
    </font>
    <font>
      <sz val="24"/>
      <color theme="1"/>
      <name val="Calibri"/>
      <family val="2"/>
      <scheme val="minor"/>
    </font>
    <font>
      <b/>
      <sz val="26"/>
      <color theme="1"/>
      <name val="Calibri"/>
      <family val="2"/>
      <scheme val="minor"/>
    </font>
    <font>
      <b/>
      <sz val="22"/>
      <name val="Arial"/>
      <family val="2"/>
    </font>
    <font>
      <sz val="22"/>
      <color theme="1"/>
      <name val="Calibri"/>
      <family val="2"/>
      <scheme val="minor"/>
    </font>
    <font>
      <b/>
      <sz val="26"/>
      <name val="Arial"/>
      <family val="2"/>
    </font>
    <font>
      <b/>
      <i/>
      <sz val="26"/>
      <color theme="1"/>
      <name val="Calibri"/>
      <family val="2"/>
      <scheme val="minor"/>
    </font>
    <font>
      <b/>
      <sz val="26"/>
      <color theme="1"/>
      <name val="Arial"/>
      <family val="2"/>
    </font>
    <font>
      <sz val="36"/>
      <color theme="1"/>
      <name val="Calibri"/>
      <family val="2"/>
      <scheme val="minor"/>
    </font>
    <font>
      <sz val="48"/>
      <color theme="1"/>
      <name val="Calibri"/>
      <family val="2"/>
      <scheme val="minor"/>
    </font>
    <font>
      <b/>
      <sz val="28"/>
      <name val="Arial"/>
      <family val="2"/>
    </font>
    <font>
      <sz val="18"/>
      <name val="Arial"/>
      <family val="2"/>
    </font>
    <font>
      <sz val="18"/>
      <color theme="1"/>
      <name val="Calibri"/>
      <family val="2"/>
      <scheme val="minor"/>
    </font>
    <font>
      <b/>
      <sz val="24"/>
      <color indexed="81"/>
      <name val="Tahoma"/>
      <family val="2"/>
    </font>
    <font>
      <sz val="9"/>
      <color indexed="81"/>
      <name val="Tahoma"/>
      <family val="2"/>
    </font>
    <font>
      <b/>
      <sz val="20"/>
      <color indexed="81"/>
      <name val="Tahoma"/>
      <family val="2"/>
    </font>
    <font>
      <b/>
      <u/>
      <sz val="22"/>
      <name val="Arial"/>
      <family val="2"/>
    </font>
    <font>
      <sz val="20"/>
      <color indexed="81"/>
      <name val="Tahoma"/>
      <family val="2"/>
    </font>
    <font>
      <b/>
      <sz val="22"/>
      <color indexed="81"/>
      <name val="Tahoma"/>
      <family val="2"/>
    </font>
    <font>
      <b/>
      <sz val="36"/>
      <color theme="0"/>
      <name val="Arial"/>
      <family val="2"/>
    </font>
    <font>
      <b/>
      <sz val="36"/>
      <color theme="0"/>
      <name val="Calibri"/>
      <family val="2"/>
      <scheme val="minor"/>
    </font>
    <font>
      <b/>
      <sz val="26"/>
      <color theme="0"/>
      <name val="Arial"/>
      <family val="2"/>
    </font>
    <font>
      <b/>
      <sz val="26"/>
      <color theme="0"/>
      <name val="Calibri"/>
      <family val="2"/>
      <scheme val="minor"/>
    </font>
    <font>
      <b/>
      <sz val="36"/>
      <name val="Calibri"/>
      <family val="2"/>
      <scheme val="minor"/>
    </font>
    <font>
      <b/>
      <sz val="28"/>
      <color theme="0"/>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rgb="FF00FFFF"/>
        <bgColor indexed="64"/>
      </patternFill>
    </fill>
    <fill>
      <patternFill patternType="solid">
        <fgColor rgb="FFFFFF00"/>
        <bgColor indexed="64"/>
      </patternFill>
    </fill>
    <fill>
      <patternFill patternType="solid">
        <fgColor rgb="FFC00000"/>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rgb="FFFFC000"/>
        <bgColor indexed="64"/>
      </patternFill>
    </fill>
  </fills>
  <borders count="35">
    <border>
      <left/>
      <right/>
      <top/>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style="thin">
        <color auto="1"/>
      </right>
      <top style="thin">
        <color auto="1"/>
      </top>
      <bottom style="thin">
        <color auto="1"/>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auto="1"/>
      </left>
      <right style="thin">
        <color auto="1"/>
      </right>
      <top style="medium">
        <color indexed="64"/>
      </top>
      <bottom style="thin">
        <color auto="1"/>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thin">
        <color auto="1"/>
      </left>
      <right style="thin">
        <color auto="1"/>
      </right>
      <top style="thin">
        <color auto="1"/>
      </top>
      <bottom style="medium">
        <color indexed="64"/>
      </bottom>
      <diagonal/>
    </border>
  </borders>
  <cellStyleXfs count="2">
    <xf numFmtId="0" fontId="0" fillId="0" borderId="0"/>
    <xf numFmtId="0" fontId="6" fillId="0" borderId="0"/>
  </cellStyleXfs>
  <cellXfs count="168">
    <xf numFmtId="0" fontId="0" fillId="0" borderId="0" xfId="0"/>
    <xf numFmtId="0" fontId="1" fillId="2" borderId="0" xfId="0" applyFont="1" applyFill="1"/>
    <xf numFmtId="0" fontId="2" fillId="2" borderId="0" xfId="0" applyFont="1" applyFill="1"/>
    <xf numFmtId="0" fontId="0" fillId="2" borderId="0" xfId="0" applyFill="1"/>
    <xf numFmtId="0" fontId="4" fillId="2" borderId="0" xfId="0" applyFont="1" applyFill="1"/>
    <xf numFmtId="0" fontId="5" fillId="2" borderId="0" xfId="0" applyFont="1" applyFill="1"/>
    <xf numFmtId="0" fontId="1" fillId="2" borderId="1" xfId="0" applyFont="1" applyFill="1" applyBorder="1" applyAlignment="1" applyProtection="1">
      <alignment horizontal="left"/>
      <protection locked="0"/>
    </xf>
    <xf numFmtId="0" fontId="5" fillId="2" borderId="2" xfId="0" applyFont="1" applyFill="1" applyBorder="1"/>
    <xf numFmtId="0" fontId="6" fillId="2" borderId="0" xfId="1" applyFill="1"/>
    <xf numFmtId="0" fontId="1" fillId="2" borderId="0" xfId="1" applyFont="1" applyFill="1"/>
    <xf numFmtId="0" fontId="1" fillId="0" borderId="12" xfId="0" applyFont="1" applyBorder="1" applyAlignment="1">
      <alignment vertical="center"/>
    </xf>
    <xf numFmtId="0" fontId="1" fillId="0" borderId="14" xfId="0" applyFont="1" applyBorder="1" applyAlignment="1">
      <alignment vertical="center"/>
    </xf>
    <xf numFmtId="0" fontId="8" fillId="0" borderId="0" xfId="0" applyFont="1"/>
    <xf numFmtId="0" fontId="9" fillId="0" borderId="0" xfId="1" applyFont="1" applyAlignment="1">
      <alignment horizontal="center" vertical="center"/>
    </xf>
    <xf numFmtId="49" fontId="7" fillId="0" borderId="7" xfId="0" applyNumberFormat="1" applyFont="1" applyBorder="1" applyAlignment="1" applyProtection="1">
      <alignment horizontal="left" vertical="top" wrapText="1"/>
      <protection locked="0"/>
    </xf>
    <xf numFmtId="49" fontId="7" fillId="0" borderId="5" xfId="0" applyNumberFormat="1" applyFont="1" applyBorder="1" applyAlignment="1" applyProtection="1">
      <alignment horizontal="left" vertical="top" wrapText="1"/>
      <protection locked="0"/>
    </xf>
    <xf numFmtId="0" fontId="19" fillId="0" borderId="9" xfId="0" applyFont="1" applyBorder="1" applyAlignment="1">
      <alignment horizontal="center" vertical="center"/>
    </xf>
    <xf numFmtId="0" fontId="20" fillId="2" borderId="0" xfId="1" applyFont="1" applyFill="1"/>
    <xf numFmtId="0" fontId="3" fillId="2" borderId="0" xfId="1" applyFont="1" applyFill="1"/>
    <xf numFmtId="0" fontId="3" fillId="2" borderId="0" xfId="0" applyFont="1" applyFill="1"/>
    <xf numFmtId="0" fontId="21" fillId="2" borderId="0" xfId="0" applyFont="1" applyFill="1"/>
    <xf numFmtId="0" fontId="21" fillId="0" borderId="0" xfId="0" applyFont="1"/>
    <xf numFmtId="0" fontId="0" fillId="5" borderId="0" xfId="0" applyFill="1"/>
    <xf numFmtId="0" fontId="25" fillId="2" borderId="0" xfId="0" applyFont="1" applyFill="1" applyProtection="1">
      <protection locked="0"/>
    </xf>
    <xf numFmtId="0" fontId="12" fillId="2" borderId="0" xfId="0" applyFont="1" applyFill="1"/>
    <xf numFmtId="0" fontId="31" fillId="6" borderId="6" xfId="0" applyFont="1" applyFill="1" applyBorder="1" applyAlignment="1">
      <alignment horizontal="center"/>
    </xf>
    <xf numFmtId="49" fontId="31" fillId="6" borderId="6" xfId="0" applyNumberFormat="1" applyFont="1" applyFill="1" applyBorder="1" applyAlignment="1">
      <alignment horizontal="center" vertical="center"/>
    </xf>
    <xf numFmtId="0" fontId="3" fillId="0" borderId="0" xfId="0" applyFont="1" applyAlignment="1">
      <alignment horizontal="left" vertical="center" wrapText="1"/>
    </xf>
    <xf numFmtId="0" fontId="0" fillId="2" borderId="30" xfId="0" applyFill="1" applyBorder="1"/>
    <xf numFmtId="0" fontId="0" fillId="2" borderId="23" xfId="0" applyFill="1" applyBorder="1"/>
    <xf numFmtId="0" fontId="11" fillId="2" borderId="0" xfId="0" applyFont="1" applyFill="1" applyAlignment="1">
      <alignment horizontal="center" vertical="center" wrapText="1"/>
    </xf>
    <xf numFmtId="0" fontId="11" fillId="2" borderId="0" xfId="0" applyFont="1" applyFill="1" applyAlignment="1">
      <alignment horizontal="center" vertical="center"/>
    </xf>
    <xf numFmtId="0" fontId="0" fillId="4" borderId="31" xfId="0" applyFill="1" applyBorder="1"/>
    <xf numFmtId="0" fontId="0" fillId="4" borderId="32" xfId="0" applyFill="1" applyBorder="1"/>
    <xf numFmtId="0" fontId="14" fillId="0" borderId="0" xfId="0" applyFont="1" applyAlignment="1">
      <alignment horizontal="left" vertical="center" wrapText="1"/>
    </xf>
    <xf numFmtId="164" fontId="11" fillId="0" borderId="0" xfId="0" applyNumberFormat="1" applyFont="1" applyAlignment="1">
      <alignment horizontal="center" vertical="center" wrapText="1"/>
    </xf>
    <xf numFmtId="3" fontId="15" fillId="0" borderId="0" xfId="0" applyNumberFormat="1" applyFont="1" applyAlignment="1" applyProtection="1">
      <alignment horizontal="center" vertical="center" wrapText="1"/>
      <protection locked="0"/>
    </xf>
    <xf numFmtId="0" fontId="19" fillId="9" borderId="4" xfId="0" applyFont="1" applyFill="1" applyBorder="1" applyAlignment="1">
      <alignment horizontal="center" vertical="center"/>
    </xf>
    <xf numFmtId="0" fontId="19" fillId="9" borderId="9" xfId="0" applyFont="1" applyFill="1" applyBorder="1" applyAlignment="1">
      <alignment horizontal="center" vertical="center"/>
    </xf>
    <xf numFmtId="0" fontId="19" fillId="9" borderId="12" xfId="0" applyFont="1" applyFill="1" applyBorder="1" applyAlignment="1">
      <alignment horizontal="center" vertical="center"/>
    </xf>
    <xf numFmtId="164" fontId="11" fillId="0" borderId="6" xfId="0" applyNumberFormat="1" applyFont="1" applyBorder="1" applyAlignment="1">
      <alignment horizontal="center" vertical="center" wrapText="1"/>
    </xf>
    <xf numFmtId="3" fontId="11" fillId="0" borderId="6" xfId="0" applyNumberFormat="1" applyFont="1" applyBorder="1" applyAlignment="1" applyProtection="1">
      <alignment horizontal="center" vertical="center" wrapText="1"/>
      <protection locked="0"/>
    </xf>
    <xf numFmtId="0" fontId="14" fillId="0" borderId="6" xfId="0" applyFont="1" applyBorder="1" applyAlignment="1">
      <alignment horizontal="center" vertical="center" wrapText="1"/>
    </xf>
    <xf numFmtId="0" fontId="9" fillId="0" borderId="6" xfId="1" applyFont="1" applyBorder="1" applyAlignment="1">
      <alignment horizontal="center" vertical="center"/>
    </xf>
    <xf numFmtId="0" fontId="19" fillId="9" borderId="7" xfId="0" applyFont="1" applyFill="1" applyBorder="1" applyAlignment="1">
      <alignment horizontal="center" vertical="center"/>
    </xf>
    <xf numFmtId="0" fontId="19" fillId="9" borderId="0" xfId="0" applyFont="1" applyFill="1" applyAlignment="1">
      <alignment horizontal="center" vertical="center"/>
    </xf>
    <xf numFmtId="0" fontId="28" fillId="6" borderId="18" xfId="0" applyFont="1" applyFill="1" applyBorder="1" applyAlignment="1">
      <alignment horizontal="center" vertical="center" wrapText="1"/>
    </xf>
    <xf numFmtId="0" fontId="28" fillId="6" borderId="19" xfId="0" applyFont="1" applyFill="1" applyBorder="1" applyAlignment="1">
      <alignment horizontal="center" vertical="center" wrapText="1"/>
    </xf>
    <xf numFmtId="0" fontId="28" fillId="6" borderId="9" xfId="0" applyFont="1" applyFill="1" applyBorder="1" applyAlignment="1">
      <alignment horizontal="center" vertical="center" wrapText="1"/>
    </xf>
    <xf numFmtId="0" fontId="28" fillId="6" borderId="10" xfId="0" applyFont="1" applyFill="1" applyBorder="1" applyAlignment="1">
      <alignment horizontal="center" vertical="center" wrapText="1"/>
    </xf>
    <xf numFmtId="0" fontId="28" fillId="6" borderId="12" xfId="0" applyFont="1" applyFill="1" applyBorder="1" applyAlignment="1">
      <alignment horizontal="center" vertical="center" wrapText="1"/>
    </xf>
    <xf numFmtId="0" fontId="28" fillId="6" borderId="13" xfId="0" applyFont="1" applyFill="1" applyBorder="1" applyAlignment="1">
      <alignment horizontal="center" vertical="center" wrapText="1"/>
    </xf>
    <xf numFmtId="0" fontId="31" fillId="6" borderId="6" xfId="0" applyFont="1" applyFill="1" applyBorder="1" applyAlignment="1">
      <alignment horizontal="center"/>
    </xf>
    <xf numFmtId="49" fontId="31" fillId="6" borderId="6" xfId="0" applyNumberFormat="1" applyFont="1" applyFill="1" applyBorder="1" applyAlignment="1">
      <alignment horizontal="center" vertical="center"/>
    </xf>
    <xf numFmtId="0" fontId="14" fillId="0" borderId="3" xfId="0" applyFont="1" applyBorder="1" applyAlignment="1">
      <alignment horizontal="left" vertical="center" wrapText="1"/>
    </xf>
    <xf numFmtId="0" fontId="14" fillId="0" borderId="11" xfId="0" applyFont="1" applyBorder="1" applyAlignment="1">
      <alignment horizontal="left" vertical="center" wrapText="1"/>
    </xf>
    <xf numFmtId="3" fontId="11" fillId="0" borderId="3" xfId="0" applyNumberFormat="1" applyFont="1" applyBorder="1" applyAlignment="1" applyProtection="1">
      <alignment horizontal="center" vertical="center" wrapText="1"/>
      <protection locked="0"/>
    </xf>
    <xf numFmtId="3" fontId="11" fillId="0" borderId="11" xfId="0" applyNumberFormat="1" applyFont="1" applyBorder="1" applyAlignment="1" applyProtection="1">
      <alignment horizontal="center" vertical="center" wrapText="1"/>
      <protection locked="0"/>
    </xf>
    <xf numFmtId="0" fontId="30" fillId="6" borderId="17" xfId="0" applyFont="1" applyFill="1" applyBorder="1" applyAlignment="1">
      <alignment horizontal="center" wrapText="1"/>
    </xf>
    <xf numFmtId="0" fontId="30" fillId="6" borderId="22" xfId="0" applyFont="1" applyFill="1" applyBorder="1" applyAlignment="1">
      <alignment horizontal="center"/>
    </xf>
    <xf numFmtId="0" fontId="30" fillId="6" borderId="24" xfId="0" applyFont="1" applyFill="1" applyBorder="1" applyAlignment="1">
      <alignment horizontal="center"/>
    </xf>
    <xf numFmtId="0" fontId="4" fillId="0" borderId="3" xfId="1" applyFont="1" applyBorder="1" applyAlignment="1">
      <alignment horizontal="center" vertical="center" wrapText="1"/>
    </xf>
    <xf numFmtId="0" fontId="4" fillId="0" borderId="8" xfId="1" applyFont="1" applyBorder="1" applyAlignment="1">
      <alignment horizontal="center" vertical="center" wrapText="1"/>
    </xf>
    <xf numFmtId="0" fontId="4" fillId="0" borderId="11" xfId="1" applyFont="1" applyBorder="1" applyAlignment="1">
      <alignment horizontal="center" vertical="center" wrapText="1"/>
    </xf>
    <xf numFmtId="0" fontId="14" fillId="0" borderId="3"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11" xfId="0" applyFont="1" applyBorder="1" applyAlignment="1">
      <alignment horizontal="center" vertical="center" wrapText="1"/>
    </xf>
    <xf numFmtId="164" fontId="11" fillId="0" borderId="3" xfId="0" applyNumberFormat="1" applyFont="1" applyBorder="1" applyAlignment="1">
      <alignment horizontal="center" vertical="center" wrapText="1"/>
    </xf>
    <xf numFmtId="164" fontId="11" fillId="0" borderId="8" xfId="0" applyNumberFormat="1" applyFont="1" applyBorder="1" applyAlignment="1">
      <alignment horizontal="center" vertical="center" wrapText="1"/>
    </xf>
    <xf numFmtId="164" fontId="11" fillId="0" borderId="11" xfId="0" applyNumberFormat="1" applyFont="1" applyBorder="1" applyAlignment="1">
      <alignment horizontal="center" vertical="center" wrapText="1"/>
    </xf>
    <xf numFmtId="0" fontId="31" fillId="6" borderId="20" xfId="0" applyFont="1" applyFill="1" applyBorder="1" applyAlignment="1">
      <alignment horizontal="center"/>
    </xf>
    <xf numFmtId="0" fontId="16" fillId="0" borderId="6" xfId="0" applyFont="1" applyBorder="1" applyAlignment="1">
      <alignment horizontal="left" vertical="center" wrapText="1"/>
    </xf>
    <xf numFmtId="164" fontId="11" fillId="0" borderId="4" xfId="0" applyNumberFormat="1" applyFont="1" applyBorder="1" applyAlignment="1">
      <alignment horizontal="center" vertical="center" wrapText="1"/>
    </xf>
    <xf numFmtId="164" fontId="11" fillId="0" borderId="5" xfId="0" applyNumberFormat="1" applyFont="1" applyBorder="1" applyAlignment="1">
      <alignment horizontal="center" vertical="center" wrapText="1"/>
    </xf>
    <xf numFmtId="164" fontId="11" fillId="0" borderId="9" xfId="0" applyNumberFormat="1" applyFont="1" applyBorder="1" applyAlignment="1">
      <alignment horizontal="center" vertical="center" wrapText="1"/>
    </xf>
    <xf numFmtId="164" fontId="11" fillId="0" borderId="10" xfId="0" applyNumberFormat="1" applyFont="1" applyBorder="1" applyAlignment="1">
      <alignment horizontal="center" vertical="center" wrapText="1"/>
    </xf>
    <xf numFmtId="164" fontId="11" fillId="0" borderId="12" xfId="0" applyNumberFormat="1" applyFont="1" applyBorder="1" applyAlignment="1">
      <alignment horizontal="center" vertical="center" wrapText="1"/>
    </xf>
    <xf numFmtId="164" fontId="11" fillId="0" borderId="13" xfId="0" applyNumberFormat="1" applyFont="1" applyBorder="1" applyAlignment="1">
      <alignment horizontal="center" vertical="center" wrapText="1"/>
    </xf>
    <xf numFmtId="3" fontId="11" fillId="4" borderId="6" xfId="0" applyNumberFormat="1" applyFont="1" applyFill="1" applyBorder="1" applyAlignment="1" applyProtection="1">
      <alignment horizontal="center" vertical="center" wrapText="1"/>
      <protection locked="0"/>
    </xf>
    <xf numFmtId="3" fontId="11" fillId="4" borderId="6" xfId="0" applyNumberFormat="1" applyFont="1" applyFill="1" applyBorder="1" applyAlignment="1">
      <alignment horizontal="center" vertical="center" wrapText="1"/>
    </xf>
    <xf numFmtId="164" fontId="11" fillId="0" borderId="7" xfId="0" applyNumberFormat="1" applyFont="1" applyBorder="1" applyAlignment="1">
      <alignment horizontal="center" vertical="center" wrapText="1"/>
    </xf>
    <xf numFmtId="164" fontId="11" fillId="0" borderId="0" xfId="0" applyNumberFormat="1" applyFont="1" applyAlignment="1">
      <alignment horizontal="center" vertical="center" wrapText="1"/>
    </xf>
    <xf numFmtId="164" fontId="11" fillId="0" borderId="14" xfId="0" applyNumberFormat="1" applyFont="1" applyBorder="1" applyAlignment="1">
      <alignment horizontal="center" vertical="center" wrapText="1"/>
    </xf>
    <xf numFmtId="3" fontId="11" fillId="0" borderId="7" xfId="0" applyNumberFormat="1" applyFont="1" applyBorder="1" applyAlignment="1" applyProtection="1">
      <alignment horizontal="center" vertical="center" wrapText="1"/>
      <protection locked="0"/>
    </xf>
    <xf numFmtId="3" fontId="11" fillId="0" borderId="0" xfId="0" applyNumberFormat="1" applyFont="1" applyAlignment="1" applyProtection="1">
      <alignment horizontal="center" vertical="center" wrapText="1"/>
      <protection locked="0"/>
    </xf>
    <xf numFmtId="3" fontId="11" fillId="0" borderId="14" xfId="0" applyNumberFormat="1" applyFont="1" applyBorder="1" applyAlignment="1" applyProtection="1">
      <alignment horizontal="center" vertical="center" wrapText="1"/>
      <protection locked="0"/>
    </xf>
    <xf numFmtId="0" fontId="14" fillId="0" borderId="7" xfId="0" applyFont="1" applyBorder="1" applyAlignment="1">
      <alignment horizontal="center" vertical="center" wrapText="1"/>
    </xf>
    <xf numFmtId="0" fontId="14" fillId="0" borderId="0" xfId="0" applyFont="1" applyAlignment="1">
      <alignment horizontal="center" vertical="center" wrapText="1"/>
    </xf>
    <xf numFmtId="0" fontId="14" fillId="0" borderId="14" xfId="0" applyFont="1" applyBorder="1" applyAlignment="1">
      <alignment horizontal="center" vertical="center" wrapText="1"/>
    </xf>
    <xf numFmtId="0" fontId="9" fillId="0" borderId="7" xfId="1" applyFont="1" applyBorder="1" applyAlignment="1">
      <alignment horizontal="center" vertical="center"/>
    </xf>
    <xf numFmtId="0" fontId="9" fillId="0" borderId="0" xfId="1" applyFont="1" applyAlignment="1">
      <alignment horizontal="center" vertical="center"/>
    </xf>
    <xf numFmtId="0" fontId="9" fillId="0" borderId="14" xfId="1" applyFont="1" applyBorder="1" applyAlignment="1">
      <alignment horizontal="center" vertical="center"/>
    </xf>
    <xf numFmtId="3" fontId="11" fillId="5" borderId="6" xfId="0" applyNumberFormat="1" applyFont="1" applyFill="1" applyBorder="1" applyAlignment="1">
      <alignment horizontal="center" vertical="center" wrapText="1"/>
    </xf>
    <xf numFmtId="0" fontId="14" fillId="5" borderId="6" xfId="0" applyFont="1" applyFill="1" applyBorder="1" applyAlignment="1">
      <alignment horizontal="center" vertical="center" wrapText="1"/>
    </xf>
    <xf numFmtId="0" fontId="9" fillId="5" borderId="6" xfId="1" applyFont="1" applyFill="1" applyBorder="1" applyAlignment="1">
      <alignment horizontal="center" vertical="center"/>
    </xf>
    <xf numFmtId="0" fontId="9" fillId="10" borderId="6" xfId="1" applyFont="1" applyFill="1" applyBorder="1" applyAlignment="1">
      <alignment horizontal="center" vertical="center"/>
    </xf>
    <xf numFmtId="0" fontId="9" fillId="10" borderId="34" xfId="1" applyFont="1" applyFill="1" applyBorder="1" applyAlignment="1">
      <alignment horizontal="center" vertical="center"/>
    </xf>
    <xf numFmtId="49" fontId="33" fillId="8" borderId="15" xfId="0" applyNumberFormat="1" applyFont="1" applyFill="1" applyBorder="1" applyAlignment="1">
      <alignment horizontal="left" vertical="top" wrapText="1"/>
    </xf>
    <xf numFmtId="49" fontId="33" fillId="8" borderId="16" xfId="0" applyNumberFormat="1" applyFont="1" applyFill="1" applyBorder="1" applyAlignment="1">
      <alignment horizontal="left" vertical="top" wrapText="1"/>
    </xf>
    <xf numFmtId="49" fontId="33" fillId="8" borderId="26" xfId="0" applyNumberFormat="1" applyFont="1" applyFill="1" applyBorder="1" applyAlignment="1">
      <alignment horizontal="left" vertical="top" wrapText="1"/>
    </xf>
    <xf numFmtId="49" fontId="7" fillId="0" borderId="27" xfId="0" applyNumberFormat="1" applyFont="1" applyBorder="1" applyAlignment="1" applyProtection="1">
      <alignment horizontal="left" vertical="center" wrapText="1"/>
      <protection locked="0"/>
    </xf>
    <xf numFmtId="49" fontId="7" fillId="0" borderId="28" xfId="0" applyNumberFormat="1" applyFont="1" applyBorder="1" applyAlignment="1" applyProtection="1">
      <alignment horizontal="left" vertical="center" wrapText="1"/>
      <protection locked="0"/>
    </xf>
    <xf numFmtId="49" fontId="7" fillId="0" borderId="29" xfId="0" applyNumberFormat="1" applyFont="1" applyBorder="1" applyAlignment="1" applyProtection="1">
      <alignment horizontal="left" vertical="center" wrapText="1"/>
      <protection locked="0"/>
    </xf>
    <xf numFmtId="49" fontId="31" fillId="8" borderId="15" xfId="0" applyNumberFormat="1" applyFont="1" applyFill="1" applyBorder="1" applyAlignment="1">
      <alignment horizontal="left" vertical="top" wrapText="1"/>
    </xf>
    <xf numFmtId="49" fontId="31" fillId="8" borderId="16" xfId="0" applyNumberFormat="1" applyFont="1" applyFill="1" applyBorder="1" applyAlignment="1">
      <alignment horizontal="left" vertical="top" wrapText="1"/>
    </xf>
    <xf numFmtId="49" fontId="31" fillId="8" borderId="26" xfId="0" applyNumberFormat="1" applyFont="1" applyFill="1" applyBorder="1" applyAlignment="1">
      <alignment horizontal="left" vertical="top" wrapText="1"/>
    </xf>
    <xf numFmtId="0" fontId="8" fillId="7" borderId="15" xfId="0" applyFont="1" applyFill="1" applyBorder="1" applyAlignment="1" applyProtection="1">
      <alignment horizontal="left" vertical="center" wrapText="1"/>
      <protection locked="0"/>
    </xf>
    <xf numFmtId="0" fontId="8" fillId="7" borderId="16" xfId="0" applyFont="1" applyFill="1" applyBorder="1" applyAlignment="1" applyProtection="1">
      <alignment horizontal="left" vertical="center" wrapText="1"/>
      <protection locked="0"/>
    </xf>
    <xf numFmtId="0" fontId="8" fillId="7" borderId="26" xfId="0" applyFont="1" applyFill="1" applyBorder="1" applyAlignment="1" applyProtection="1">
      <alignment horizontal="left" vertical="center" wrapText="1"/>
      <protection locked="0"/>
    </xf>
    <xf numFmtId="0" fontId="3" fillId="3" borderId="4"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5" xfId="0" applyFont="1" applyFill="1" applyBorder="1" applyAlignment="1">
      <alignment horizontal="left" vertical="center" wrapText="1"/>
    </xf>
    <xf numFmtId="164" fontId="11" fillId="0" borderId="34" xfId="0" applyNumberFormat="1" applyFont="1" applyBorder="1" applyAlignment="1">
      <alignment horizontal="center" vertical="center" wrapText="1"/>
    </xf>
    <xf numFmtId="3" fontId="11" fillId="10" borderId="6" xfId="0" applyNumberFormat="1" applyFont="1" applyFill="1" applyBorder="1" applyAlignment="1" applyProtection="1">
      <alignment horizontal="center" vertical="center" wrapText="1"/>
      <protection locked="0"/>
    </xf>
    <xf numFmtId="3" fontId="11" fillId="10" borderId="34" xfId="0" applyNumberFormat="1" applyFont="1" applyFill="1" applyBorder="1" applyAlignment="1" applyProtection="1">
      <alignment horizontal="center" vertical="center" wrapText="1"/>
      <protection locked="0"/>
    </xf>
    <xf numFmtId="0" fontId="14" fillId="10" borderId="6" xfId="0" applyFont="1" applyFill="1" applyBorder="1" applyAlignment="1">
      <alignment horizontal="center" vertical="center" wrapText="1"/>
    </xf>
    <xf numFmtId="0" fontId="14" fillId="10" borderId="34" xfId="0" applyFont="1" applyFill="1" applyBorder="1" applyAlignment="1">
      <alignment horizontal="center" vertical="center" wrapText="1"/>
    </xf>
    <xf numFmtId="0" fontId="19" fillId="5" borderId="33" xfId="0" applyFont="1" applyFill="1" applyBorder="1" applyAlignment="1">
      <alignment horizontal="center" vertical="center"/>
    </xf>
    <xf numFmtId="0" fontId="19" fillId="5" borderId="30" xfId="0" applyFont="1" applyFill="1" applyBorder="1" applyAlignment="1">
      <alignment horizontal="center" vertical="center"/>
    </xf>
    <xf numFmtId="0" fontId="19" fillId="5" borderId="31" xfId="0" applyFont="1" applyFill="1" applyBorder="1" applyAlignment="1">
      <alignment horizontal="center" vertical="center"/>
    </xf>
    <xf numFmtId="0" fontId="29" fillId="6" borderId="18" xfId="0" applyFont="1" applyFill="1" applyBorder="1" applyAlignment="1">
      <alignment horizontal="center" vertical="center"/>
    </xf>
    <xf numFmtId="0" fontId="29" fillId="6" borderId="2" xfId="0" applyFont="1" applyFill="1" applyBorder="1" applyAlignment="1">
      <alignment horizontal="center" vertical="center"/>
    </xf>
    <xf numFmtId="0" fontId="29" fillId="6" borderId="21" xfId="0" applyFont="1" applyFill="1" applyBorder="1" applyAlignment="1">
      <alignment horizontal="center" vertical="center"/>
    </xf>
    <xf numFmtId="0" fontId="29" fillId="6" borderId="9" xfId="0" applyFont="1" applyFill="1" applyBorder="1" applyAlignment="1">
      <alignment horizontal="center" vertical="center"/>
    </xf>
    <xf numFmtId="0" fontId="29" fillId="6" borderId="0" xfId="0" applyFont="1" applyFill="1" applyAlignment="1">
      <alignment horizontal="center" vertical="center"/>
    </xf>
    <xf numFmtId="0" fontId="29" fillId="6" borderId="23" xfId="0" applyFont="1" applyFill="1" applyBorder="1" applyAlignment="1">
      <alignment horizontal="center" vertical="center"/>
    </xf>
    <xf numFmtId="0" fontId="29" fillId="6" borderId="12" xfId="0" applyFont="1" applyFill="1" applyBorder="1" applyAlignment="1">
      <alignment horizontal="center" vertical="center"/>
    </xf>
    <xf numFmtId="0" fontId="29" fillId="6" borderId="14" xfId="0" applyFont="1" applyFill="1" applyBorder="1" applyAlignment="1">
      <alignment horizontal="center" vertical="center"/>
    </xf>
    <xf numFmtId="0" fontId="29" fillId="6" borderId="25" xfId="0" applyFont="1" applyFill="1" applyBorder="1" applyAlignment="1">
      <alignment horizontal="center" vertical="center"/>
    </xf>
    <xf numFmtId="0" fontId="8" fillId="0" borderId="15" xfId="0" applyFont="1" applyBorder="1" applyAlignment="1" applyProtection="1">
      <alignment horizontal="left" vertical="center" wrapText="1"/>
      <protection locked="0"/>
    </xf>
    <xf numFmtId="0" fontId="8" fillId="0" borderId="16" xfId="0" applyFont="1" applyBorder="1" applyAlignment="1" applyProtection="1">
      <alignment horizontal="left" vertical="center" wrapText="1"/>
      <protection locked="0"/>
    </xf>
    <xf numFmtId="0" fontId="8" fillId="0" borderId="26" xfId="0" applyFont="1" applyBorder="1" applyAlignment="1" applyProtection="1">
      <alignment horizontal="left" vertical="center" wrapText="1"/>
      <protection locked="0"/>
    </xf>
    <xf numFmtId="0" fontId="14" fillId="0" borderId="6" xfId="0" applyFont="1" applyBorder="1" applyAlignment="1">
      <alignment horizontal="left" vertical="center" wrapText="1"/>
    </xf>
    <xf numFmtId="0" fontId="9" fillId="0" borderId="3" xfId="1" applyFont="1" applyBorder="1" applyAlignment="1">
      <alignment horizontal="center" vertical="center"/>
    </xf>
    <xf numFmtId="0" fontId="9" fillId="0" borderId="11" xfId="1" applyFont="1" applyBorder="1" applyAlignment="1">
      <alignment horizontal="center" vertical="center"/>
    </xf>
    <xf numFmtId="0" fontId="16" fillId="0" borderId="3" xfId="0" applyFont="1" applyBorder="1" applyAlignment="1">
      <alignment horizontal="left" vertical="center" wrapText="1"/>
    </xf>
    <xf numFmtId="0" fontId="16" fillId="0" borderId="11" xfId="0" applyFont="1" applyBorder="1" applyAlignment="1">
      <alignment horizontal="left" vertical="center" wrapText="1"/>
    </xf>
    <xf numFmtId="0" fontId="3" fillId="3" borderId="0" xfId="0" applyFont="1" applyFill="1" applyAlignment="1">
      <alignment horizontal="left" vertical="center" wrapText="1"/>
    </xf>
    <xf numFmtId="0" fontId="3" fillId="3" borderId="10" xfId="0" applyFont="1" applyFill="1" applyBorder="1" applyAlignment="1">
      <alignment horizontal="left" vertical="center" wrapText="1"/>
    </xf>
    <xf numFmtId="0" fontId="0" fillId="2" borderId="0" xfId="0" applyFill="1" applyAlignment="1">
      <alignment horizontal="center"/>
    </xf>
    <xf numFmtId="0" fontId="12" fillId="2" borderId="1" xfId="0" applyFont="1" applyFill="1" applyBorder="1" applyProtection="1">
      <protection locked="0"/>
    </xf>
    <xf numFmtId="0" fontId="13" fillId="2" borderId="1" xfId="0" applyFont="1" applyFill="1" applyBorder="1" applyProtection="1">
      <protection locked="0"/>
    </xf>
    <xf numFmtId="14" fontId="17" fillId="2" borderId="0" xfId="0" applyNumberFormat="1" applyFont="1" applyFill="1" applyAlignment="1">
      <alignment horizontal="center"/>
    </xf>
    <xf numFmtId="0" fontId="17" fillId="2" borderId="0" xfId="0" applyFont="1" applyFill="1" applyAlignment="1">
      <alignment horizontal="center"/>
    </xf>
    <xf numFmtId="0" fontId="17" fillId="2" borderId="14" xfId="0" applyFont="1" applyFill="1" applyBorder="1" applyAlignment="1">
      <alignment horizontal="center"/>
    </xf>
    <xf numFmtId="14" fontId="18" fillId="2" borderId="0" xfId="0" applyNumberFormat="1" applyFont="1" applyFill="1" applyAlignment="1">
      <alignment horizontal="center"/>
    </xf>
    <xf numFmtId="0" fontId="0" fillId="2" borderId="14" xfId="0" applyFill="1" applyBorder="1" applyAlignment="1">
      <alignment horizontal="center"/>
    </xf>
    <xf numFmtId="0" fontId="12" fillId="2" borderId="0" xfId="0" applyFont="1" applyFill="1" applyAlignment="1">
      <alignment horizontal="center"/>
    </xf>
    <xf numFmtId="0" fontId="25" fillId="2" borderId="0" xfId="0" applyFont="1" applyFill="1" applyAlignment="1" applyProtection="1">
      <alignment horizontal="center"/>
      <protection locked="0"/>
    </xf>
    <xf numFmtId="0" fontId="7" fillId="0" borderId="0" xfId="0" applyFont="1" applyAlignment="1">
      <alignment horizontal="center"/>
    </xf>
    <xf numFmtId="3" fontId="11" fillId="5" borderId="6" xfId="0" applyNumberFormat="1" applyFont="1" applyFill="1" applyBorder="1" applyAlignment="1" applyProtection="1">
      <alignment horizontal="center" vertical="center" wrapText="1"/>
      <protection locked="0"/>
    </xf>
    <xf numFmtId="0" fontId="3" fillId="0" borderId="4" xfId="0" applyFont="1" applyBorder="1" applyAlignment="1">
      <alignment horizontal="left" vertical="center" wrapText="1"/>
    </xf>
    <xf numFmtId="0" fontId="3" fillId="0" borderId="7" xfId="0" applyFont="1" applyBorder="1" applyAlignment="1">
      <alignment horizontal="left" vertical="center" wrapText="1"/>
    </xf>
    <xf numFmtId="0" fontId="3" fillId="0" borderId="5" xfId="0" applyFont="1" applyBorder="1" applyAlignment="1">
      <alignment horizontal="left" vertical="center" wrapText="1"/>
    </xf>
    <xf numFmtId="0" fontId="11" fillId="2" borderId="0" xfId="0" applyFont="1" applyFill="1" applyAlignment="1" applyProtection="1">
      <alignment horizontal="center" vertical="center"/>
      <protection locked="0"/>
    </xf>
    <xf numFmtId="0" fontId="11" fillId="7" borderId="2" xfId="0" applyFont="1" applyFill="1" applyBorder="1" applyAlignment="1">
      <alignment horizontal="center" vertical="center"/>
    </xf>
    <xf numFmtId="0" fontId="32" fillId="4" borderId="1" xfId="0" applyFont="1" applyFill="1" applyBorder="1" applyAlignment="1">
      <alignment horizontal="center" vertical="center" wrapText="1"/>
    </xf>
    <xf numFmtId="0" fontId="32" fillId="4" borderId="1" xfId="0" applyFont="1" applyFill="1" applyBorder="1" applyAlignment="1">
      <alignment horizontal="center" vertical="center"/>
    </xf>
    <xf numFmtId="0" fontId="3" fillId="7" borderId="0" xfId="0" applyFont="1" applyFill="1" applyAlignment="1">
      <alignment horizontal="left" vertical="center" wrapText="1"/>
    </xf>
    <xf numFmtId="0" fontId="11" fillId="2" borderId="0" xfId="0" applyFont="1" applyFill="1" applyAlignment="1">
      <alignment horizontal="center"/>
    </xf>
    <xf numFmtId="0" fontId="10" fillId="2" borderId="0" xfId="0" applyFont="1" applyFill="1" applyAlignment="1" applyProtection="1">
      <alignment horizontal="center"/>
      <protection locked="0"/>
    </xf>
    <xf numFmtId="0" fontId="11" fillId="7" borderId="2" xfId="0" applyFont="1" applyFill="1" applyBorder="1" applyAlignment="1">
      <alignment horizontal="center" vertical="center" wrapText="1"/>
    </xf>
    <xf numFmtId="0" fontId="11" fillId="2" borderId="0" xfId="0" applyFont="1" applyFill="1" applyAlignment="1">
      <alignment horizontal="center" vertical="center"/>
    </xf>
    <xf numFmtId="0" fontId="9" fillId="10" borderId="3" xfId="1" applyFont="1" applyFill="1" applyBorder="1" applyAlignment="1">
      <alignment horizontal="center" vertical="center"/>
    </xf>
    <xf numFmtId="0" fontId="9" fillId="10" borderId="11" xfId="1" applyFont="1" applyFill="1" applyBorder="1" applyAlignment="1">
      <alignment horizontal="center" vertical="center"/>
    </xf>
    <xf numFmtId="0" fontId="16" fillId="10" borderId="6" xfId="0" applyFont="1" applyFill="1" applyBorder="1" applyAlignment="1">
      <alignment horizontal="left" vertical="center" wrapText="1"/>
    </xf>
    <xf numFmtId="3" fontId="11" fillId="10" borderId="3" xfId="0" applyNumberFormat="1" applyFont="1" applyFill="1" applyBorder="1" applyAlignment="1" applyProtection="1">
      <alignment horizontal="center" vertical="center" wrapText="1"/>
      <protection locked="0"/>
    </xf>
    <xf numFmtId="3" fontId="11" fillId="10" borderId="11" xfId="0" applyNumberFormat="1" applyFont="1" applyFill="1" applyBorder="1" applyAlignment="1" applyProtection="1">
      <alignment horizontal="center" vertical="center" wrapText="1"/>
      <protection locked="0"/>
    </xf>
  </cellXfs>
  <cellStyles count="2">
    <cellStyle name="Normal" xfId="0" builtinId="0"/>
    <cellStyle name="Normal 2" xfId="1"/>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881063</xdr:colOff>
      <xdr:row>1</xdr:row>
      <xdr:rowOff>47625</xdr:rowOff>
    </xdr:from>
    <xdr:to>
      <xdr:col>18</xdr:col>
      <xdr:colOff>2056102</xdr:colOff>
      <xdr:row>9</xdr:row>
      <xdr:rowOff>99826</xdr:rowOff>
    </xdr:to>
    <xdr:pic>
      <xdr:nvPicPr>
        <xdr:cNvPr id="2" name="Imagen 1">
          <a:extLst>
            <a:ext uri="{FF2B5EF4-FFF2-40B4-BE49-F238E27FC236}">
              <a16:creationId xmlns:a16="http://schemas.microsoft.com/office/drawing/2014/main" xmlns="" id="{07273862-5FE1-4341-86E6-72C860558DB6}"/>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218188" y="285750"/>
          <a:ext cx="4461164" cy="2362014"/>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A1:S203"/>
  <sheetViews>
    <sheetView tabSelected="1" view="pageBreakPreview" zoomScale="40" zoomScaleNormal="40" zoomScaleSheetLayoutView="40" zoomScalePageLayoutView="40" workbookViewId="0">
      <selection activeCell="J25" sqref="J25:S25"/>
    </sheetView>
  </sheetViews>
  <sheetFormatPr baseColWidth="10" defaultRowHeight="15" x14ac:dyDescent="0.25"/>
  <cols>
    <col min="1" max="1" width="7.5703125" customWidth="1"/>
    <col min="2" max="2" width="24.42578125" customWidth="1"/>
    <col min="3" max="3" width="90.5703125" customWidth="1"/>
    <col min="4" max="4" width="41.5703125" customWidth="1"/>
    <col min="5" max="5" width="41" customWidth="1"/>
    <col min="6" max="6" width="13.5703125" customWidth="1"/>
    <col min="7" max="7" width="24.5703125" customWidth="1"/>
    <col min="8" max="8" width="13.5703125" customWidth="1"/>
    <col min="9" max="9" width="25.42578125" customWidth="1"/>
    <col min="10" max="18" width="24.5703125" customWidth="1"/>
    <col min="19" max="19" width="34.42578125" customWidth="1"/>
    <col min="238" max="238" width="7.85546875" customWidth="1"/>
    <col min="239" max="239" width="15.5703125" customWidth="1"/>
    <col min="240" max="240" width="42.85546875" customWidth="1"/>
    <col min="241" max="241" width="26.140625" customWidth="1"/>
    <col min="242" max="242" width="14.140625" customWidth="1"/>
    <col min="243" max="243" width="10.5703125" customWidth="1"/>
    <col min="244" max="244" width="16.85546875" customWidth="1"/>
    <col min="245" max="245" width="10.5703125" customWidth="1"/>
    <col min="246" max="247" width="18.5703125" customWidth="1"/>
    <col min="248" max="249" width="10.5703125" customWidth="1"/>
    <col min="250" max="250" width="22.140625" customWidth="1"/>
    <col min="251" max="252" width="10.5703125" customWidth="1"/>
    <col min="253" max="253" width="19" customWidth="1"/>
    <col min="254" max="254" width="18.42578125" customWidth="1"/>
    <col min="255" max="256" width="17.42578125" customWidth="1"/>
    <col min="257" max="257" width="4.42578125" customWidth="1"/>
    <col min="258" max="258" width="19.42578125" customWidth="1"/>
    <col min="259" max="259" width="22.85546875" customWidth="1"/>
    <col min="261" max="261" width="12.5703125" bestFit="1" customWidth="1"/>
    <col min="494" max="494" width="7.85546875" customWidth="1"/>
    <col min="495" max="495" width="15.5703125" customWidth="1"/>
    <col min="496" max="496" width="42.85546875" customWidth="1"/>
    <col min="497" max="497" width="26.140625" customWidth="1"/>
    <col min="498" max="498" width="14.140625" customWidth="1"/>
    <col min="499" max="499" width="10.5703125" customWidth="1"/>
    <col min="500" max="500" width="16.85546875" customWidth="1"/>
    <col min="501" max="501" width="10.5703125" customWidth="1"/>
    <col min="502" max="503" width="18.5703125" customWidth="1"/>
    <col min="504" max="505" width="10.5703125" customWidth="1"/>
    <col min="506" max="506" width="22.140625" customWidth="1"/>
    <col min="507" max="508" width="10.5703125" customWidth="1"/>
    <col min="509" max="509" width="19" customWidth="1"/>
    <col min="510" max="510" width="18.42578125" customWidth="1"/>
    <col min="511" max="512" width="17.42578125" customWidth="1"/>
    <col min="513" max="513" width="4.42578125" customWidth="1"/>
    <col min="514" max="514" width="19.42578125" customWidth="1"/>
    <col min="515" max="515" width="22.85546875" customWidth="1"/>
    <col min="517" max="517" width="12.5703125" bestFit="1" customWidth="1"/>
    <col min="750" max="750" width="7.85546875" customWidth="1"/>
    <col min="751" max="751" width="15.5703125" customWidth="1"/>
    <col min="752" max="752" width="42.85546875" customWidth="1"/>
    <col min="753" max="753" width="26.140625" customWidth="1"/>
    <col min="754" max="754" width="14.140625" customWidth="1"/>
    <col min="755" max="755" width="10.5703125" customWidth="1"/>
    <col min="756" max="756" width="16.85546875" customWidth="1"/>
    <col min="757" max="757" width="10.5703125" customWidth="1"/>
    <col min="758" max="759" width="18.5703125" customWidth="1"/>
    <col min="760" max="761" width="10.5703125" customWidth="1"/>
    <col min="762" max="762" width="22.140625" customWidth="1"/>
    <col min="763" max="764" width="10.5703125" customWidth="1"/>
    <col min="765" max="765" width="19" customWidth="1"/>
    <col min="766" max="766" width="18.42578125" customWidth="1"/>
    <col min="767" max="768" width="17.42578125" customWidth="1"/>
    <col min="769" max="769" width="4.42578125" customWidth="1"/>
    <col min="770" max="770" width="19.42578125" customWidth="1"/>
    <col min="771" max="771" width="22.85546875" customWidth="1"/>
    <col min="773" max="773" width="12.5703125" bestFit="1" customWidth="1"/>
    <col min="1006" max="1006" width="7.85546875" customWidth="1"/>
    <col min="1007" max="1007" width="15.5703125" customWidth="1"/>
    <col min="1008" max="1008" width="42.85546875" customWidth="1"/>
    <col min="1009" max="1009" width="26.140625" customWidth="1"/>
    <col min="1010" max="1010" width="14.140625" customWidth="1"/>
    <col min="1011" max="1011" width="10.5703125" customWidth="1"/>
    <col min="1012" max="1012" width="16.85546875" customWidth="1"/>
    <col min="1013" max="1013" width="10.5703125" customWidth="1"/>
    <col min="1014" max="1015" width="18.5703125" customWidth="1"/>
    <col min="1016" max="1017" width="10.5703125" customWidth="1"/>
    <col min="1018" max="1018" width="22.140625" customWidth="1"/>
    <col min="1019" max="1020" width="10.5703125" customWidth="1"/>
    <col min="1021" max="1021" width="19" customWidth="1"/>
    <col min="1022" max="1022" width="18.42578125" customWidth="1"/>
    <col min="1023" max="1024" width="17.42578125" customWidth="1"/>
    <col min="1025" max="1025" width="4.42578125" customWidth="1"/>
    <col min="1026" max="1026" width="19.42578125" customWidth="1"/>
    <col min="1027" max="1027" width="22.85546875" customWidth="1"/>
    <col min="1029" max="1029" width="12.5703125" bestFit="1" customWidth="1"/>
    <col min="1262" max="1262" width="7.85546875" customWidth="1"/>
    <col min="1263" max="1263" width="15.5703125" customWidth="1"/>
    <col min="1264" max="1264" width="42.85546875" customWidth="1"/>
    <col min="1265" max="1265" width="26.140625" customWidth="1"/>
    <col min="1266" max="1266" width="14.140625" customWidth="1"/>
    <col min="1267" max="1267" width="10.5703125" customWidth="1"/>
    <col min="1268" max="1268" width="16.85546875" customWidth="1"/>
    <col min="1269" max="1269" width="10.5703125" customWidth="1"/>
    <col min="1270" max="1271" width="18.5703125" customWidth="1"/>
    <col min="1272" max="1273" width="10.5703125" customWidth="1"/>
    <col min="1274" max="1274" width="22.140625" customWidth="1"/>
    <col min="1275" max="1276" width="10.5703125" customWidth="1"/>
    <col min="1277" max="1277" width="19" customWidth="1"/>
    <col min="1278" max="1278" width="18.42578125" customWidth="1"/>
    <col min="1279" max="1280" width="17.42578125" customWidth="1"/>
    <col min="1281" max="1281" width="4.42578125" customWidth="1"/>
    <col min="1282" max="1282" width="19.42578125" customWidth="1"/>
    <col min="1283" max="1283" width="22.85546875" customWidth="1"/>
    <col min="1285" max="1285" width="12.5703125" bestFit="1" customWidth="1"/>
    <col min="1518" max="1518" width="7.85546875" customWidth="1"/>
    <col min="1519" max="1519" width="15.5703125" customWidth="1"/>
    <col min="1520" max="1520" width="42.85546875" customWidth="1"/>
    <col min="1521" max="1521" width="26.140625" customWidth="1"/>
    <col min="1522" max="1522" width="14.140625" customWidth="1"/>
    <col min="1523" max="1523" width="10.5703125" customWidth="1"/>
    <col min="1524" max="1524" width="16.85546875" customWidth="1"/>
    <col min="1525" max="1525" width="10.5703125" customWidth="1"/>
    <col min="1526" max="1527" width="18.5703125" customWidth="1"/>
    <col min="1528" max="1529" width="10.5703125" customWidth="1"/>
    <col min="1530" max="1530" width="22.140625" customWidth="1"/>
    <col min="1531" max="1532" width="10.5703125" customWidth="1"/>
    <col min="1533" max="1533" width="19" customWidth="1"/>
    <col min="1534" max="1534" width="18.42578125" customWidth="1"/>
    <col min="1535" max="1536" width="17.42578125" customWidth="1"/>
    <col min="1537" max="1537" width="4.42578125" customWidth="1"/>
    <col min="1538" max="1538" width="19.42578125" customWidth="1"/>
    <col min="1539" max="1539" width="22.85546875" customWidth="1"/>
    <col min="1541" max="1541" width="12.5703125" bestFit="1" customWidth="1"/>
    <col min="1774" max="1774" width="7.85546875" customWidth="1"/>
    <col min="1775" max="1775" width="15.5703125" customWidth="1"/>
    <col min="1776" max="1776" width="42.85546875" customWidth="1"/>
    <col min="1777" max="1777" width="26.140625" customWidth="1"/>
    <col min="1778" max="1778" width="14.140625" customWidth="1"/>
    <col min="1779" max="1779" width="10.5703125" customWidth="1"/>
    <col min="1780" max="1780" width="16.85546875" customWidth="1"/>
    <col min="1781" max="1781" width="10.5703125" customWidth="1"/>
    <col min="1782" max="1783" width="18.5703125" customWidth="1"/>
    <col min="1784" max="1785" width="10.5703125" customWidth="1"/>
    <col min="1786" max="1786" width="22.140625" customWidth="1"/>
    <col min="1787" max="1788" width="10.5703125" customWidth="1"/>
    <col min="1789" max="1789" width="19" customWidth="1"/>
    <col min="1790" max="1790" width="18.42578125" customWidth="1"/>
    <col min="1791" max="1792" width="17.42578125" customWidth="1"/>
    <col min="1793" max="1793" width="4.42578125" customWidth="1"/>
    <col min="1794" max="1794" width="19.42578125" customWidth="1"/>
    <col min="1795" max="1795" width="22.85546875" customWidth="1"/>
    <col min="1797" max="1797" width="12.5703125" bestFit="1" customWidth="1"/>
    <col min="2030" max="2030" width="7.85546875" customWidth="1"/>
    <col min="2031" max="2031" width="15.5703125" customWidth="1"/>
    <col min="2032" max="2032" width="42.85546875" customWidth="1"/>
    <col min="2033" max="2033" width="26.140625" customWidth="1"/>
    <col min="2034" max="2034" width="14.140625" customWidth="1"/>
    <col min="2035" max="2035" width="10.5703125" customWidth="1"/>
    <col min="2036" max="2036" width="16.85546875" customWidth="1"/>
    <col min="2037" max="2037" width="10.5703125" customWidth="1"/>
    <col min="2038" max="2039" width="18.5703125" customWidth="1"/>
    <col min="2040" max="2041" width="10.5703125" customWidth="1"/>
    <col min="2042" max="2042" width="22.140625" customWidth="1"/>
    <col min="2043" max="2044" width="10.5703125" customWidth="1"/>
    <col min="2045" max="2045" width="19" customWidth="1"/>
    <col min="2046" max="2046" width="18.42578125" customWidth="1"/>
    <col min="2047" max="2048" width="17.42578125" customWidth="1"/>
    <col min="2049" max="2049" width="4.42578125" customWidth="1"/>
    <col min="2050" max="2050" width="19.42578125" customWidth="1"/>
    <col min="2051" max="2051" width="22.85546875" customWidth="1"/>
    <col min="2053" max="2053" width="12.5703125" bestFit="1" customWidth="1"/>
    <col min="2286" max="2286" width="7.85546875" customWidth="1"/>
    <col min="2287" max="2287" width="15.5703125" customWidth="1"/>
    <col min="2288" max="2288" width="42.85546875" customWidth="1"/>
    <col min="2289" max="2289" width="26.140625" customWidth="1"/>
    <col min="2290" max="2290" width="14.140625" customWidth="1"/>
    <col min="2291" max="2291" width="10.5703125" customWidth="1"/>
    <col min="2292" max="2292" width="16.85546875" customWidth="1"/>
    <col min="2293" max="2293" width="10.5703125" customWidth="1"/>
    <col min="2294" max="2295" width="18.5703125" customWidth="1"/>
    <col min="2296" max="2297" width="10.5703125" customWidth="1"/>
    <col min="2298" max="2298" width="22.140625" customWidth="1"/>
    <col min="2299" max="2300" width="10.5703125" customWidth="1"/>
    <col min="2301" max="2301" width="19" customWidth="1"/>
    <col min="2302" max="2302" width="18.42578125" customWidth="1"/>
    <col min="2303" max="2304" width="17.42578125" customWidth="1"/>
    <col min="2305" max="2305" width="4.42578125" customWidth="1"/>
    <col min="2306" max="2306" width="19.42578125" customWidth="1"/>
    <col min="2307" max="2307" width="22.85546875" customWidth="1"/>
    <col min="2309" max="2309" width="12.5703125" bestFit="1" customWidth="1"/>
    <col min="2542" max="2542" width="7.85546875" customWidth="1"/>
    <col min="2543" max="2543" width="15.5703125" customWidth="1"/>
    <col min="2544" max="2544" width="42.85546875" customWidth="1"/>
    <col min="2545" max="2545" width="26.140625" customWidth="1"/>
    <col min="2546" max="2546" width="14.140625" customWidth="1"/>
    <col min="2547" max="2547" width="10.5703125" customWidth="1"/>
    <col min="2548" max="2548" width="16.85546875" customWidth="1"/>
    <col min="2549" max="2549" width="10.5703125" customWidth="1"/>
    <col min="2550" max="2551" width="18.5703125" customWidth="1"/>
    <col min="2552" max="2553" width="10.5703125" customWidth="1"/>
    <col min="2554" max="2554" width="22.140625" customWidth="1"/>
    <col min="2555" max="2556" width="10.5703125" customWidth="1"/>
    <col min="2557" max="2557" width="19" customWidth="1"/>
    <col min="2558" max="2558" width="18.42578125" customWidth="1"/>
    <col min="2559" max="2560" width="17.42578125" customWidth="1"/>
    <col min="2561" max="2561" width="4.42578125" customWidth="1"/>
    <col min="2562" max="2562" width="19.42578125" customWidth="1"/>
    <col min="2563" max="2563" width="22.85546875" customWidth="1"/>
    <col min="2565" max="2565" width="12.5703125" bestFit="1" customWidth="1"/>
    <col min="2798" max="2798" width="7.85546875" customWidth="1"/>
    <col min="2799" max="2799" width="15.5703125" customWidth="1"/>
    <col min="2800" max="2800" width="42.85546875" customWidth="1"/>
    <col min="2801" max="2801" width="26.140625" customWidth="1"/>
    <col min="2802" max="2802" width="14.140625" customWidth="1"/>
    <col min="2803" max="2803" width="10.5703125" customWidth="1"/>
    <col min="2804" max="2804" width="16.85546875" customWidth="1"/>
    <col min="2805" max="2805" width="10.5703125" customWidth="1"/>
    <col min="2806" max="2807" width="18.5703125" customWidth="1"/>
    <col min="2808" max="2809" width="10.5703125" customWidth="1"/>
    <col min="2810" max="2810" width="22.140625" customWidth="1"/>
    <col min="2811" max="2812" width="10.5703125" customWidth="1"/>
    <col min="2813" max="2813" width="19" customWidth="1"/>
    <col min="2814" max="2814" width="18.42578125" customWidth="1"/>
    <col min="2815" max="2816" width="17.42578125" customWidth="1"/>
    <col min="2817" max="2817" width="4.42578125" customWidth="1"/>
    <col min="2818" max="2818" width="19.42578125" customWidth="1"/>
    <col min="2819" max="2819" width="22.85546875" customWidth="1"/>
    <col min="2821" max="2821" width="12.5703125" bestFit="1" customWidth="1"/>
    <col min="3054" max="3054" width="7.85546875" customWidth="1"/>
    <col min="3055" max="3055" width="15.5703125" customWidth="1"/>
    <col min="3056" max="3056" width="42.85546875" customWidth="1"/>
    <col min="3057" max="3057" width="26.140625" customWidth="1"/>
    <col min="3058" max="3058" width="14.140625" customWidth="1"/>
    <col min="3059" max="3059" width="10.5703125" customWidth="1"/>
    <col min="3060" max="3060" width="16.85546875" customWidth="1"/>
    <col min="3061" max="3061" width="10.5703125" customWidth="1"/>
    <col min="3062" max="3063" width="18.5703125" customWidth="1"/>
    <col min="3064" max="3065" width="10.5703125" customWidth="1"/>
    <col min="3066" max="3066" width="22.140625" customWidth="1"/>
    <col min="3067" max="3068" width="10.5703125" customWidth="1"/>
    <col min="3069" max="3069" width="19" customWidth="1"/>
    <col min="3070" max="3070" width="18.42578125" customWidth="1"/>
    <col min="3071" max="3072" width="17.42578125" customWidth="1"/>
    <col min="3073" max="3073" width="4.42578125" customWidth="1"/>
    <col min="3074" max="3074" width="19.42578125" customWidth="1"/>
    <col min="3075" max="3075" width="22.85546875" customWidth="1"/>
    <col min="3077" max="3077" width="12.5703125" bestFit="1" customWidth="1"/>
    <col min="3310" max="3310" width="7.85546875" customWidth="1"/>
    <col min="3311" max="3311" width="15.5703125" customWidth="1"/>
    <col min="3312" max="3312" width="42.85546875" customWidth="1"/>
    <col min="3313" max="3313" width="26.140625" customWidth="1"/>
    <col min="3314" max="3314" width="14.140625" customWidth="1"/>
    <col min="3315" max="3315" width="10.5703125" customWidth="1"/>
    <col min="3316" max="3316" width="16.85546875" customWidth="1"/>
    <col min="3317" max="3317" width="10.5703125" customWidth="1"/>
    <col min="3318" max="3319" width="18.5703125" customWidth="1"/>
    <col min="3320" max="3321" width="10.5703125" customWidth="1"/>
    <col min="3322" max="3322" width="22.140625" customWidth="1"/>
    <col min="3323" max="3324" width="10.5703125" customWidth="1"/>
    <col min="3325" max="3325" width="19" customWidth="1"/>
    <col min="3326" max="3326" width="18.42578125" customWidth="1"/>
    <col min="3327" max="3328" width="17.42578125" customWidth="1"/>
    <col min="3329" max="3329" width="4.42578125" customWidth="1"/>
    <col min="3330" max="3330" width="19.42578125" customWidth="1"/>
    <col min="3331" max="3331" width="22.85546875" customWidth="1"/>
    <col min="3333" max="3333" width="12.5703125" bestFit="1" customWidth="1"/>
    <col min="3566" max="3566" width="7.85546875" customWidth="1"/>
    <col min="3567" max="3567" width="15.5703125" customWidth="1"/>
    <col min="3568" max="3568" width="42.85546875" customWidth="1"/>
    <col min="3569" max="3569" width="26.140625" customWidth="1"/>
    <col min="3570" max="3570" width="14.140625" customWidth="1"/>
    <col min="3571" max="3571" width="10.5703125" customWidth="1"/>
    <col min="3572" max="3572" width="16.85546875" customWidth="1"/>
    <col min="3573" max="3573" width="10.5703125" customWidth="1"/>
    <col min="3574" max="3575" width="18.5703125" customWidth="1"/>
    <col min="3576" max="3577" width="10.5703125" customWidth="1"/>
    <col min="3578" max="3578" width="22.140625" customWidth="1"/>
    <col min="3579" max="3580" width="10.5703125" customWidth="1"/>
    <col min="3581" max="3581" width="19" customWidth="1"/>
    <col min="3582" max="3582" width="18.42578125" customWidth="1"/>
    <col min="3583" max="3584" width="17.42578125" customWidth="1"/>
    <col min="3585" max="3585" width="4.42578125" customWidth="1"/>
    <col min="3586" max="3586" width="19.42578125" customWidth="1"/>
    <col min="3587" max="3587" width="22.85546875" customWidth="1"/>
    <col min="3589" max="3589" width="12.5703125" bestFit="1" customWidth="1"/>
    <col min="3822" max="3822" width="7.85546875" customWidth="1"/>
    <col min="3823" max="3823" width="15.5703125" customWidth="1"/>
    <col min="3824" max="3824" width="42.85546875" customWidth="1"/>
    <col min="3825" max="3825" width="26.140625" customWidth="1"/>
    <col min="3826" max="3826" width="14.140625" customWidth="1"/>
    <col min="3827" max="3827" width="10.5703125" customWidth="1"/>
    <col min="3828" max="3828" width="16.85546875" customWidth="1"/>
    <col min="3829" max="3829" width="10.5703125" customWidth="1"/>
    <col min="3830" max="3831" width="18.5703125" customWidth="1"/>
    <col min="3832" max="3833" width="10.5703125" customWidth="1"/>
    <col min="3834" max="3834" width="22.140625" customWidth="1"/>
    <col min="3835" max="3836" width="10.5703125" customWidth="1"/>
    <col min="3837" max="3837" width="19" customWidth="1"/>
    <col min="3838" max="3838" width="18.42578125" customWidth="1"/>
    <col min="3839" max="3840" width="17.42578125" customWidth="1"/>
    <col min="3841" max="3841" width="4.42578125" customWidth="1"/>
    <col min="3842" max="3842" width="19.42578125" customWidth="1"/>
    <col min="3843" max="3843" width="22.85546875" customWidth="1"/>
    <col min="3845" max="3845" width="12.5703125" bestFit="1" customWidth="1"/>
    <col min="4078" max="4078" width="7.85546875" customWidth="1"/>
    <col min="4079" max="4079" width="15.5703125" customWidth="1"/>
    <col min="4080" max="4080" width="42.85546875" customWidth="1"/>
    <col min="4081" max="4081" width="26.140625" customWidth="1"/>
    <col min="4082" max="4082" width="14.140625" customWidth="1"/>
    <col min="4083" max="4083" width="10.5703125" customWidth="1"/>
    <col min="4084" max="4084" width="16.85546875" customWidth="1"/>
    <col min="4085" max="4085" width="10.5703125" customWidth="1"/>
    <col min="4086" max="4087" width="18.5703125" customWidth="1"/>
    <col min="4088" max="4089" width="10.5703125" customWidth="1"/>
    <col min="4090" max="4090" width="22.140625" customWidth="1"/>
    <col min="4091" max="4092" width="10.5703125" customWidth="1"/>
    <col min="4093" max="4093" width="19" customWidth="1"/>
    <col min="4094" max="4094" width="18.42578125" customWidth="1"/>
    <col min="4095" max="4096" width="17.42578125" customWidth="1"/>
    <col min="4097" max="4097" width="4.42578125" customWidth="1"/>
    <col min="4098" max="4098" width="19.42578125" customWidth="1"/>
    <col min="4099" max="4099" width="22.85546875" customWidth="1"/>
    <col min="4101" max="4101" width="12.5703125" bestFit="1" customWidth="1"/>
    <col min="4334" max="4334" width="7.85546875" customWidth="1"/>
    <col min="4335" max="4335" width="15.5703125" customWidth="1"/>
    <col min="4336" max="4336" width="42.85546875" customWidth="1"/>
    <col min="4337" max="4337" width="26.140625" customWidth="1"/>
    <col min="4338" max="4338" width="14.140625" customWidth="1"/>
    <col min="4339" max="4339" width="10.5703125" customWidth="1"/>
    <col min="4340" max="4340" width="16.85546875" customWidth="1"/>
    <col min="4341" max="4341" width="10.5703125" customWidth="1"/>
    <col min="4342" max="4343" width="18.5703125" customWidth="1"/>
    <col min="4344" max="4345" width="10.5703125" customWidth="1"/>
    <col min="4346" max="4346" width="22.140625" customWidth="1"/>
    <col min="4347" max="4348" width="10.5703125" customWidth="1"/>
    <col min="4349" max="4349" width="19" customWidth="1"/>
    <col min="4350" max="4350" width="18.42578125" customWidth="1"/>
    <col min="4351" max="4352" width="17.42578125" customWidth="1"/>
    <col min="4353" max="4353" width="4.42578125" customWidth="1"/>
    <col min="4354" max="4354" width="19.42578125" customWidth="1"/>
    <col min="4355" max="4355" width="22.85546875" customWidth="1"/>
    <col min="4357" max="4357" width="12.5703125" bestFit="1" customWidth="1"/>
    <col min="4590" max="4590" width="7.85546875" customWidth="1"/>
    <col min="4591" max="4591" width="15.5703125" customWidth="1"/>
    <col min="4592" max="4592" width="42.85546875" customWidth="1"/>
    <col min="4593" max="4593" width="26.140625" customWidth="1"/>
    <col min="4594" max="4594" width="14.140625" customWidth="1"/>
    <col min="4595" max="4595" width="10.5703125" customWidth="1"/>
    <col min="4596" max="4596" width="16.85546875" customWidth="1"/>
    <col min="4597" max="4597" width="10.5703125" customWidth="1"/>
    <col min="4598" max="4599" width="18.5703125" customWidth="1"/>
    <col min="4600" max="4601" width="10.5703125" customWidth="1"/>
    <col min="4602" max="4602" width="22.140625" customWidth="1"/>
    <col min="4603" max="4604" width="10.5703125" customWidth="1"/>
    <col min="4605" max="4605" width="19" customWidth="1"/>
    <col min="4606" max="4606" width="18.42578125" customWidth="1"/>
    <col min="4607" max="4608" width="17.42578125" customWidth="1"/>
    <col min="4609" max="4609" width="4.42578125" customWidth="1"/>
    <col min="4610" max="4610" width="19.42578125" customWidth="1"/>
    <col min="4611" max="4611" width="22.85546875" customWidth="1"/>
    <col min="4613" max="4613" width="12.5703125" bestFit="1" customWidth="1"/>
    <col min="4846" max="4846" width="7.85546875" customWidth="1"/>
    <col min="4847" max="4847" width="15.5703125" customWidth="1"/>
    <col min="4848" max="4848" width="42.85546875" customWidth="1"/>
    <col min="4849" max="4849" width="26.140625" customWidth="1"/>
    <col min="4850" max="4850" width="14.140625" customWidth="1"/>
    <col min="4851" max="4851" width="10.5703125" customWidth="1"/>
    <col min="4852" max="4852" width="16.85546875" customWidth="1"/>
    <col min="4853" max="4853" width="10.5703125" customWidth="1"/>
    <col min="4854" max="4855" width="18.5703125" customWidth="1"/>
    <col min="4856" max="4857" width="10.5703125" customWidth="1"/>
    <col min="4858" max="4858" width="22.140625" customWidth="1"/>
    <col min="4859" max="4860" width="10.5703125" customWidth="1"/>
    <col min="4861" max="4861" width="19" customWidth="1"/>
    <col min="4862" max="4862" width="18.42578125" customWidth="1"/>
    <col min="4863" max="4864" width="17.42578125" customWidth="1"/>
    <col min="4865" max="4865" width="4.42578125" customWidth="1"/>
    <col min="4866" max="4866" width="19.42578125" customWidth="1"/>
    <col min="4867" max="4867" width="22.85546875" customWidth="1"/>
    <col min="4869" max="4869" width="12.5703125" bestFit="1" customWidth="1"/>
    <col min="5102" max="5102" width="7.85546875" customWidth="1"/>
    <col min="5103" max="5103" width="15.5703125" customWidth="1"/>
    <col min="5104" max="5104" width="42.85546875" customWidth="1"/>
    <col min="5105" max="5105" width="26.140625" customWidth="1"/>
    <col min="5106" max="5106" width="14.140625" customWidth="1"/>
    <col min="5107" max="5107" width="10.5703125" customWidth="1"/>
    <col min="5108" max="5108" width="16.85546875" customWidth="1"/>
    <col min="5109" max="5109" width="10.5703125" customWidth="1"/>
    <col min="5110" max="5111" width="18.5703125" customWidth="1"/>
    <col min="5112" max="5113" width="10.5703125" customWidth="1"/>
    <col min="5114" max="5114" width="22.140625" customWidth="1"/>
    <col min="5115" max="5116" width="10.5703125" customWidth="1"/>
    <col min="5117" max="5117" width="19" customWidth="1"/>
    <col min="5118" max="5118" width="18.42578125" customWidth="1"/>
    <col min="5119" max="5120" width="17.42578125" customWidth="1"/>
    <col min="5121" max="5121" width="4.42578125" customWidth="1"/>
    <col min="5122" max="5122" width="19.42578125" customWidth="1"/>
    <col min="5123" max="5123" width="22.85546875" customWidth="1"/>
    <col min="5125" max="5125" width="12.5703125" bestFit="1" customWidth="1"/>
    <col min="5358" max="5358" width="7.85546875" customWidth="1"/>
    <col min="5359" max="5359" width="15.5703125" customWidth="1"/>
    <col min="5360" max="5360" width="42.85546875" customWidth="1"/>
    <col min="5361" max="5361" width="26.140625" customWidth="1"/>
    <col min="5362" max="5362" width="14.140625" customWidth="1"/>
    <col min="5363" max="5363" width="10.5703125" customWidth="1"/>
    <col min="5364" max="5364" width="16.85546875" customWidth="1"/>
    <col min="5365" max="5365" width="10.5703125" customWidth="1"/>
    <col min="5366" max="5367" width="18.5703125" customWidth="1"/>
    <col min="5368" max="5369" width="10.5703125" customWidth="1"/>
    <col min="5370" max="5370" width="22.140625" customWidth="1"/>
    <col min="5371" max="5372" width="10.5703125" customWidth="1"/>
    <col min="5373" max="5373" width="19" customWidth="1"/>
    <col min="5374" max="5374" width="18.42578125" customWidth="1"/>
    <col min="5375" max="5376" width="17.42578125" customWidth="1"/>
    <col min="5377" max="5377" width="4.42578125" customWidth="1"/>
    <col min="5378" max="5378" width="19.42578125" customWidth="1"/>
    <col min="5379" max="5379" width="22.85546875" customWidth="1"/>
    <col min="5381" max="5381" width="12.5703125" bestFit="1" customWidth="1"/>
    <col min="5614" max="5614" width="7.85546875" customWidth="1"/>
    <col min="5615" max="5615" width="15.5703125" customWidth="1"/>
    <col min="5616" max="5616" width="42.85546875" customWidth="1"/>
    <col min="5617" max="5617" width="26.140625" customWidth="1"/>
    <col min="5618" max="5618" width="14.140625" customWidth="1"/>
    <col min="5619" max="5619" width="10.5703125" customWidth="1"/>
    <col min="5620" max="5620" width="16.85546875" customWidth="1"/>
    <col min="5621" max="5621" width="10.5703125" customWidth="1"/>
    <col min="5622" max="5623" width="18.5703125" customWidth="1"/>
    <col min="5624" max="5625" width="10.5703125" customWidth="1"/>
    <col min="5626" max="5626" width="22.140625" customWidth="1"/>
    <col min="5627" max="5628" width="10.5703125" customWidth="1"/>
    <col min="5629" max="5629" width="19" customWidth="1"/>
    <col min="5630" max="5630" width="18.42578125" customWidth="1"/>
    <col min="5631" max="5632" width="17.42578125" customWidth="1"/>
    <col min="5633" max="5633" width="4.42578125" customWidth="1"/>
    <col min="5634" max="5634" width="19.42578125" customWidth="1"/>
    <col min="5635" max="5635" width="22.85546875" customWidth="1"/>
    <col min="5637" max="5637" width="12.5703125" bestFit="1" customWidth="1"/>
    <col min="5870" max="5870" width="7.85546875" customWidth="1"/>
    <col min="5871" max="5871" width="15.5703125" customWidth="1"/>
    <col min="5872" max="5872" width="42.85546875" customWidth="1"/>
    <col min="5873" max="5873" width="26.140625" customWidth="1"/>
    <col min="5874" max="5874" width="14.140625" customWidth="1"/>
    <col min="5875" max="5875" width="10.5703125" customWidth="1"/>
    <col min="5876" max="5876" width="16.85546875" customWidth="1"/>
    <col min="5877" max="5877" width="10.5703125" customWidth="1"/>
    <col min="5878" max="5879" width="18.5703125" customWidth="1"/>
    <col min="5880" max="5881" width="10.5703125" customWidth="1"/>
    <col min="5882" max="5882" width="22.140625" customWidth="1"/>
    <col min="5883" max="5884" width="10.5703125" customWidth="1"/>
    <col min="5885" max="5885" width="19" customWidth="1"/>
    <col min="5886" max="5886" width="18.42578125" customWidth="1"/>
    <col min="5887" max="5888" width="17.42578125" customWidth="1"/>
    <col min="5889" max="5889" width="4.42578125" customWidth="1"/>
    <col min="5890" max="5890" width="19.42578125" customWidth="1"/>
    <col min="5891" max="5891" width="22.85546875" customWidth="1"/>
    <col min="5893" max="5893" width="12.5703125" bestFit="1" customWidth="1"/>
    <col min="6126" max="6126" width="7.85546875" customWidth="1"/>
    <col min="6127" max="6127" width="15.5703125" customWidth="1"/>
    <col min="6128" max="6128" width="42.85546875" customWidth="1"/>
    <col min="6129" max="6129" width="26.140625" customWidth="1"/>
    <col min="6130" max="6130" width="14.140625" customWidth="1"/>
    <col min="6131" max="6131" width="10.5703125" customWidth="1"/>
    <col min="6132" max="6132" width="16.85546875" customWidth="1"/>
    <col min="6133" max="6133" width="10.5703125" customWidth="1"/>
    <col min="6134" max="6135" width="18.5703125" customWidth="1"/>
    <col min="6136" max="6137" width="10.5703125" customWidth="1"/>
    <col min="6138" max="6138" width="22.140625" customWidth="1"/>
    <col min="6139" max="6140" width="10.5703125" customWidth="1"/>
    <col min="6141" max="6141" width="19" customWidth="1"/>
    <col min="6142" max="6142" width="18.42578125" customWidth="1"/>
    <col min="6143" max="6144" width="17.42578125" customWidth="1"/>
    <col min="6145" max="6145" width="4.42578125" customWidth="1"/>
    <col min="6146" max="6146" width="19.42578125" customWidth="1"/>
    <col min="6147" max="6147" width="22.85546875" customWidth="1"/>
    <col min="6149" max="6149" width="12.5703125" bestFit="1" customWidth="1"/>
    <col min="6382" max="6382" width="7.85546875" customWidth="1"/>
    <col min="6383" max="6383" width="15.5703125" customWidth="1"/>
    <col min="6384" max="6384" width="42.85546875" customWidth="1"/>
    <col min="6385" max="6385" width="26.140625" customWidth="1"/>
    <col min="6386" max="6386" width="14.140625" customWidth="1"/>
    <col min="6387" max="6387" width="10.5703125" customWidth="1"/>
    <col min="6388" max="6388" width="16.85546875" customWidth="1"/>
    <col min="6389" max="6389" width="10.5703125" customWidth="1"/>
    <col min="6390" max="6391" width="18.5703125" customWidth="1"/>
    <col min="6392" max="6393" width="10.5703125" customWidth="1"/>
    <col min="6394" max="6394" width="22.140625" customWidth="1"/>
    <col min="6395" max="6396" width="10.5703125" customWidth="1"/>
    <col min="6397" max="6397" width="19" customWidth="1"/>
    <col min="6398" max="6398" width="18.42578125" customWidth="1"/>
    <col min="6399" max="6400" width="17.42578125" customWidth="1"/>
    <col min="6401" max="6401" width="4.42578125" customWidth="1"/>
    <col min="6402" max="6402" width="19.42578125" customWidth="1"/>
    <col min="6403" max="6403" width="22.85546875" customWidth="1"/>
    <col min="6405" max="6405" width="12.5703125" bestFit="1" customWidth="1"/>
    <col min="6638" max="6638" width="7.85546875" customWidth="1"/>
    <col min="6639" max="6639" width="15.5703125" customWidth="1"/>
    <col min="6640" max="6640" width="42.85546875" customWidth="1"/>
    <col min="6641" max="6641" width="26.140625" customWidth="1"/>
    <col min="6642" max="6642" width="14.140625" customWidth="1"/>
    <col min="6643" max="6643" width="10.5703125" customWidth="1"/>
    <col min="6644" max="6644" width="16.85546875" customWidth="1"/>
    <col min="6645" max="6645" width="10.5703125" customWidth="1"/>
    <col min="6646" max="6647" width="18.5703125" customWidth="1"/>
    <col min="6648" max="6649" width="10.5703125" customWidth="1"/>
    <col min="6650" max="6650" width="22.140625" customWidth="1"/>
    <col min="6651" max="6652" width="10.5703125" customWidth="1"/>
    <col min="6653" max="6653" width="19" customWidth="1"/>
    <col min="6654" max="6654" width="18.42578125" customWidth="1"/>
    <col min="6655" max="6656" width="17.42578125" customWidth="1"/>
    <col min="6657" max="6657" width="4.42578125" customWidth="1"/>
    <col min="6658" max="6658" width="19.42578125" customWidth="1"/>
    <col min="6659" max="6659" width="22.85546875" customWidth="1"/>
    <col min="6661" max="6661" width="12.5703125" bestFit="1" customWidth="1"/>
    <col min="6894" max="6894" width="7.85546875" customWidth="1"/>
    <col min="6895" max="6895" width="15.5703125" customWidth="1"/>
    <col min="6896" max="6896" width="42.85546875" customWidth="1"/>
    <col min="6897" max="6897" width="26.140625" customWidth="1"/>
    <col min="6898" max="6898" width="14.140625" customWidth="1"/>
    <col min="6899" max="6899" width="10.5703125" customWidth="1"/>
    <col min="6900" max="6900" width="16.85546875" customWidth="1"/>
    <col min="6901" max="6901" width="10.5703125" customWidth="1"/>
    <col min="6902" max="6903" width="18.5703125" customWidth="1"/>
    <col min="6904" max="6905" width="10.5703125" customWidth="1"/>
    <col min="6906" max="6906" width="22.140625" customWidth="1"/>
    <col min="6907" max="6908" width="10.5703125" customWidth="1"/>
    <col min="6909" max="6909" width="19" customWidth="1"/>
    <col min="6910" max="6910" width="18.42578125" customWidth="1"/>
    <col min="6911" max="6912" width="17.42578125" customWidth="1"/>
    <col min="6913" max="6913" width="4.42578125" customWidth="1"/>
    <col min="6914" max="6914" width="19.42578125" customWidth="1"/>
    <col min="6915" max="6915" width="22.85546875" customWidth="1"/>
    <col min="6917" max="6917" width="12.5703125" bestFit="1" customWidth="1"/>
    <col min="7150" max="7150" width="7.85546875" customWidth="1"/>
    <col min="7151" max="7151" width="15.5703125" customWidth="1"/>
    <col min="7152" max="7152" width="42.85546875" customWidth="1"/>
    <col min="7153" max="7153" width="26.140625" customWidth="1"/>
    <col min="7154" max="7154" width="14.140625" customWidth="1"/>
    <col min="7155" max="7155" width="10.5703125" customWidth="1"/>
    <col min="7156" max="7156" width="16.85546875" customWidth="1"/>
    <col min="7157" max="7157" width="10.5703125" customWidth="1"/>
    <col min="7158" max="7159" width="18.5703125" customWidth="1"/>
    <col min="7160" max="7161" width="10.5703125" customWidth="1"/>
    <col min="7162" max="7162" width="22.140625" customWidth="1"/>
    <col min="7163" max="7164" width="10.5703125" customWidth="1"/>
    <col min="7165" max="7165" width="19" customWidth="1"/>
    <col min="7166" max="7166" width="18.42578125" customWidth="1"/>
    <col min="7167" max="7168" width="17.42578125" customWidth="1"/>
    <col min="7169" max="7169" width="4.42578125" customWidth="1"/>
    <col min="7170" max="7170" width="19.42578125" customWidth="1"/>
    <col min="7171" max="7171" width="22.85546875" customWidth="1"/>
    <col min="7173" max="7173" width="12.5703125" bestFit="1" customWidth="1"/>
    <col min="7406" max="7406" width="7.85546875" customWidth="1"/>
    <col min="7407" max="7407" width="15.5703125" customWidth="1"/>
    <col min="7408" max="7408" width="42.85546875" customWidth="1"/>
    <col min="7409" max="7409" width="26.140625" customWidth="1"/>
    <col min="7410" max="7410" width="14.140625" customWidth="1"/>
    <col min="7411" max="7411" width="10.5703125" customWidth="1"/>
    <col min="7412" max="7412" width="16.85546875" customWidth="1"/>
    <col min="7413" max="7413" width="10.5703125" customWidth="1"/>
    <col min="7414" max="7415" width="18.5703125" customWidth="1"/>
    <col min="7416" max="7417" width="10.5703125" customWidth="1"/>
    <col min="7418" max="7418" width="22.140625" customWidth="1"/>
    <col min="7419" max="7420" width="10.5703125" customWidth="1"/>
    <col min="7421" max="7421" width="19" customWidth="1"/>
    <col min="7422" max="7422" width="18.42578125" customWidth="1"/>
    <col min="7423" max="7424" width="17.42578125" customWidth="1"/>
    <col min="7425" max="7425" width="4.42578125" customWidth="1"/>
    <col min="7426" max="7426" width="19.42578125" customWidth="1"/>
    <col min="7427" max="7427" width="22.85546875" customWidth="1"/>
    <col min="7429" max="7429" width="12.5703125" bestFit="1" customWidth="1"/>
    <col min="7662" max="7662" width="7.85546875" customWidth="1"/>
    <col min="7663" max="7663" width="15.5703125" customWidth="1"/>
    <col min="7664" max="7664" width="42.85546875" customWidth="1"/>
    <col min="7665" max="7665" width="26.140625" customWidth="1"/>
    <col min="7666" max="7666" width="14.140625" customWidth="1"/>
    <col min="7667" max="7667" width="10.5703125" customWidth="1"/>
    <col min="7668" max="7668" width="16.85546875" customWidth="1"/>
    <col min="7669" max="7669" width="10.5703125" customWidth="1"/>
    <col min="7670" max="7671" width="18.5703125" customWidth="1"/>
    <col min="7672" max="7673" width="10.5703125" customWidth="1"/>
    <col min="7674" max="7674" width="22.140625" customWidth="1"/>
    <col min="7675" max="7676" width="10.5703125" customWidth="1"/>
    <col min="7677" max="7677" width="19" customWidth="1"/>
    <col min="7678" max="7678" width="18.42578125" customWidth="1"/>
    <col min="7679" max="7680" width="17.42578125" customWidth="1"/>
    <col min="7681" max="7681" width="4.42578125" customWidth="1"/>
    <col min="7682" max="7682" width="19.42578125" customWidth="1"/>
    <col min="7683" max="7683" width="22.85546875" customWidth="1"/>
    <col min="7685" max="7685" width="12.5703125" bestFit="1" customWidth="1"/>
    <col min="7918" max="7918" width="7.85546875" customWidth="1"/>
    <col min="7919" max="7919" width="15.5703125" customWidth="1"/>
    <col min="7920" max="7920" width="42.85546875" customWidth="1"/>
    <col min="7921" max="7921" width="26.140625" customWidth="1"/>
    <col min="7922" max="7922" width="14.140625" customWidth="1"/>
    <col min="7923" max="7923" width="10.5703125" customWidth="1"/>
    <col min="7924" max="7924" width="16.85546875" customWidth="1"/>
    <col min="7925" max="7925" width="10.5703125" customWidth="1"/>
    <col min="7926" max="7927" width="18.5703125" customWidth="1"/>
    <col min="7928" max="7929" width="10.5703125" customWidth="1"/>
    <col min="7930" max="7930" width="22.140625" customWidth="1"/>
    <col min="7931" max="7932" width="10.5703125" customWidth="1"/>
    <col min="7933" max="7933" width="19" customWidth="1"/>
    <col min="7934" max="7934" width="18.42578125" customWidth="1"/>
    <col min="7935" max="7936" width="17.42578125" customWidth="1"/>
    <col min="7937" max="7937" width="4.42578125" customWidth="1"/>
    <col min="7938" max="7938" width="19.42578125" customWidth="1"/>
    <col min="7939" max="7939" width="22.85546875" customWidth="1"/>
    <col min="7941" max="7941" width="12.5703125" bestFit="1" customWidth="1"/>
    <col min="8174" max="8174" width="7.85546875" customWidth="1"/>
    <col min="8175" max="8175" width="15.5703125" customWidth="1"/>
    <col min="8176" max="8176" width="42.85546875" customWidth="1"/>
    <col min="8177" max="8177" width="26.140625" customWidth="1"/>
    <col min="8178" max="8178" width="14.140625" customWidth="1"/>
    <col min="8179" max="8179" width="10.5703125" customWidth="1"/>
    <col min="8180" max="8180" width="16.85546875" customWidth="1"/>
    <col min="8181" max="8181" width="10.5703125" customWidth="1"/>
    <col min="8182" max="8183" width="18.5703125" customWidth="1"/>
    <col min="8184" max="8185" width="10.5703125" customWidth="1"/>
    <col min="8186" max="8186" width="22.140625" customWidth="1"/>
    <col min="8187" max="8188" width="10.5703125" customWidth="1"/>
    <col min="8189" max="8189" width="19" customWidth="1"/>
    <col min="8190" max="8190" width="18.42578125" customWidth="1"/>
    <col min="8191" max="8192" width="17.42578125" customWidth="1"/>
    <col min="8193" max="8193" width="4.42578125" customWidth="1"/>
    <col min="8194" max="8194" width="19.42578125" customWidth="1"/>
    <col min="8195" max="8195" width="22.85546875" customWidth="1"/>
    <col min="8197" max="8197" width="12.5703125" bestFit="1" customWidth="1"/>
    <col min="8430" max="8430" width="7.85546875" customWidth="1"/>
    <col min="8431" max="8431" width="15.5703125" customWidth="1"/>
    <col min="8432" max="8432" width="42.85546875" customWidth="1"/>
    <col min="8433" max="8433" width="26.140625" customWidth="1"/>
    <col min="8434" max="8434" width="14.140625" customWidth="1"/>
    <col min="8435" max="8435" width="10.5703125" customWidth="1"/>
    <col min="8436" max="8436" width="16.85546875" customWidth="1"/>
    <col min="8437" max="8437" width="10.5703125" customWidth="1"/>
    <col min="8438" max="8439" width="18.5703125" customWidth="1"/>
    <col min="8440" max="8441" width="10.5703125" customWidth="1"/>
    <col min="8442" max="8442" width="22.140625" customWidth="1"/>
    <col min="8443" max="8444" width="10.5703125" customWidth="1"/>
    <col min="8445" max="8445" width="19" customWidth="1"/>
    <col min="8446" max="8446" width="18.42578125" customWidth="1"/>
    <col min="8447" max="8448" width="17.42578125" customWidth="1"/>
    <col min="8449" max="8449" width="4.42578125" customWidth="1"/>
    <col min="8450" max="8450" width="19.42578125" customWidth="1"/>
    <col min="8451" max="8451" width="22.85546875" customWidth="1"/>
    <col min="8453" max="8453" width="12.5703125" bestFit="1" customWidth="1"/>
    <col min="8686" max="8686" width="7.85546875" customWidth="1"/>
    <col min="8687" max="8687" width="15.5703125" customWidth="1"/>
    <col min="8688" max="8688" width="42.85546875" customWidth="1"/>
    <col min="8689" max="8689" width="26.140625" customWidth="1"/>
    <col min="8690" max="8690" width="14.140625" customWidth="1"/>
    <col min="8691" max="8691" width="10.5703125" customWidth="1"/>
    <col min="8692" max="8692" width="16.85546875" customWidth="1"/>
    <col min="8693" max="8693" width="10.5703125" customWidth="1"/>
    <col min="8694" max="8695" width="18.5703125" customWidth="1"/>
    <col min="8696" max="8697" width="10.5703125" customWidth="1"/>
    <col min="8698" max="8698" width="22.140625" customWidth="1"/>
    <col min="8699" max="8700" width="10.5703125" customWidth="1"/>
    <col min="8701" max="8701" width="19" customWidth="1"/>
    <col min="8702" max="8702" width="18.42578125" customWidth="1"/>
    <col min="8703" max="8704" width="17.42578125" customWidth="1"/>
    <col min="8705" max="8705" width="4.42578125" customWidth="1"/>
    <col min="8706" max="8706" width="19.42578125" customWidth="1"/>
    <col min="8707" max="8707" width="22.85546875" customWidth="1"/>
    <col min="8709" max="8709" width="12.5703125" bestFit="1" customWidth="1"/>
    <col min="8942" max="8942" width="7.85546875" customWidth="1"/>
    <col min="8943" max="8943" width="15.5703125" customWidth="1"/>
    <col min="8944" max="8944" width="42.85546875" customWidth="1"/>
    <col min="8945" max="8945" width="26.140625" customWidth="1"/>
    <col min="8946" max="8946" width="14.140625" customWidth="1"/>
    <col min="8947" max="8947" width="10.5703125" customWidth="1"/>
    <col min="8948" max="8948" width="16.85546875" customWidth="1"/>
    <col min="8949" max="8949" width="10.5703125" customWidth="1"/>
    <col min="8950" max="8951" width="18.5703125" customWidth="1"/>
    <col min="8952" max="8953" width="10.5703125" customWidth="1"/>
    <col min="8954" max="8954" width="22.140625" customWidth="1"/>
    <col min="8955" max="8956" width="10.5703125" customWidth="1"/>
    <col min="8957" max="8957" width="19" customWidth="1"/>
    <col min="8958" max="8958" width="18.42578125" customWidth="1"/>
    <col min="8959" max="8960" width="17.42578125" customWidth="1"/>
    <col min="8961" max="8961" width="4.42578125" customWidth="1"/>
    <col min="8962" max="8962" width="19.42578125" customWidth="1"/>
    <col min="8963" max="8963" width="22.85546875" customWidth="1"/>
    <col min="8965" max="8965" width="12.5703125" bestFit="1" customWidth="1"/>
    <col min="9198" max="9198" width="7.85546875" customWidth="1"/>
    <col min="9199" max="9199" width="15.5703125" customWidth="1"/>
    <col min="9200" max="9200" width="42.85546875" customWidth="1"/>
    <col min="9201" max="9201" width="26.140625" customWidth="1"/>
    <col min="9202" max="9202" width="14.140625" customWidth="1"/>
    <col min="9203" max="9203" width="10.5703125" customWidth="1"/>
    <col min="9204" max="9204" width="16.85546875" customWidth="1"/>
    <col min="9205" max="9205" width="10.5703125" customWidth="1"/>
    <col min="9206" max="9207" width="18.5703125" customWidth="1"/>
    <col min="9208" max="9209" width="10.5703125" customWidth="1"/>
    <col min="9210" max="9210" width="22.140625" customWidth="1"/>
    <col min="9211" max="9212" width="10.5703125" customWidth="1"/>
    <col min="9213" max="9213" width="19" customWidth="1"/>
    <col min="9214" max="9214" width="18.42578125" customWidth="1"/>
    <col min="9215" max="9216" width="17.42578125" customWidth="1"/>
    <col min="9217" max="9217" width="4.42578125" customWidth="1"/>
    <col min="9218" max="9218" width="19.42578125" customWidth="1"/>
    <col min="9219" max="9219" width="22.85546875" customWidth="1"/>
    <col min="9221" max="9221" width="12.5703125" bestFit="1" customWidth="1"/>
    <col min="9454" max="9454" width="7.85546875" customWidth="1"/>
    <col min="9455" max="9455" width="15.5703125" customWidth="1"/>
    <col min="9456" max="9456" width="42.85546875" customWidth="1"/>
    <col min="9457" max="9457" width="26.140625" customWidth="1"/>
    <col min="9458" max="9458" width="14.140625" customWidth="1"/>
    <col min="9459" max="9459" width="10.5703125" customWidth="1"/>
    <col min="9460" max="9460" width="16.85546875" customWidth="1"/>
    <col min="9461" max="9461" width="10.5703125" customWidth="1"/>
    <col min="9462" max="9463" width="18.5703125" customWidth="1"/>
    <col min="9464" max="9465" width="10.5703125" customWidth="1"/>
    <col min="9466" max="9466" width="22.140625" customWidth="1"/>
    <col min="9467" max="9468" width="10.5703125" customWidth="1"/>
    <col min="9469" max="9469" width="19" customWidth="1"/>
    <col min="9470" max="9470" width="18.42578125" customWidth="1"/>
    <col min="9471" max="9472" width="17.42578125" customWidth="1"/>
    <col min="9473" max="9473" width="4.42578125" customWidth="1"/>
    <col min="9474" max="9474" width="19.42578125" customWidth="1"/>
    <col min="9475" max="9475" width="22.85546875" customWidth="1"/>
    <col min="9477" max="9477" width="12.5703125" bestFit="1" customWidth="1"/>
    <col min="9710" max="9710" width="7.85546875" customWidth="1"/>
    <col min="9711" max="9711" width="15.5703125" customWidth="1"/>
    <col min="9712" max="9712" width="42.85546875" customWidth="1"/>
    <col min="9713" max="9713" width="26.140625" customWidth="1"/>
    <col min="9714" max="9714" width="14.140625" customWidth="1"/>
    <col min="9715" max="9715" width="10.5703125" customWidth="1"/>
    <col min="9716" max="9716" width="16.85546875" customWidth="1"/>
    <col min="9717" max="9717" width="10.5703125" customWidth="1"/>
    <col min="9718" max="9719" width="18.5703125" customWidth="1"/>
    <col min="9720" max="9721" width="10.5703125" customWidth="1"/>
    <col min="9722" max="9722" width="22.140625" customWidth="1"/>
    <col min="9723" max="9724" width="10.5703125" customWidth="1"/>
    <col min="9725" max="9725" width="19" customWidth="1"/>
    <col min="9726" max="9726" width="18.42578125" customWidth="1"/>
    <col min="9727" max="9728" width="17.42578125" customWidth="1"/>
    <col min="9729" max="9729" width="4.42578125" customWidth="1"/>
    <col min="9730" max="9730" width="19.42578125" customWidth="1"/>
    <col min="9731" max="9731" width="22.85546875" customWidth="1"/>
    <col min="9733" max="9733" width="12.5703125" bestFit="1" customWidth="1"/>
    <col min="9966" max="9966" width="7.85546875" customWidth="1"/>
    <col min="9967" max="9967" width="15.5703125" customWidth="1"/>
    <col min="9968" max="9968" width="42.85546875" customWidth="1"/>
    <col min="9969" max="9969" width="26.140625" customWidth="1"/>
    <col min="9970" max="9970" width="14.140625" customWidth="1"/>
    <col min="9971" max="9971" width="10.5703125" customWidth="1"/>
    <col min="9972" max="9972" width="16.85546875" customWidth="1"/>
    <col min="9973" max="9973" width="10.5703125" customWidth="1"/>
    <col min="9974" max="9975" width="18.5703125" customWidth="1"/>
    <col min="9976" max="9977" width="10.5703125" customWidth="1"/>
    <col min="9978" max="9978" width="22.140625" customWidth="1"/>
    <col min="9979" max="9980" width="10.5703125" customWidth="1"/>
    <col min="9981" max="9981" width="19" customWidth="1"/>
    <col min="9982" max="9982" width="18.42578125" customWidth="1"/>
    <col min="9983" max="9984" width="17.42578125" customWidth="1"/>
    <col min="9985" max="9985" width="4.42578125" customWidth="1"/>
    <col min="9986" max="9986" width="19.42578125" customWidth="1"/>
    <col min="9987" max="9987" width="22.85546875" customWidth="1"/>
    <col min="9989" max="9989" width="12.5703125" bestFit="1" customWidth="1"/>
    <col min="10222" max="10222" width="7.85546875" customWidth="1"/>
    <col min="10223" max="10223" width="15.5703125" customWidth="1"/>
    <col min="10224" max="10224" width="42.85546875" customWidth="1"/>
    <col min="10225" max="10225" width="26.140625" customWidth="1"/>
    <col min="10226" max="10226" width="14.140625" customWidth="1"/>
    <col min="10227" max="10227" width="10.5703125" customWidth="1"/>
    <col min="10228" max="10228" width="16.85546875" customWidth="1"/>
    <col min="10229" max="10229" width="10.5703125" customWidth="1"/>
    <col min="10230" max="10231" width="18.5703125" customWidth="1"/>
    <col min="10232" max="10233" width="10.5703125" customWidth="1"/>
    <col min="10234" max="10234" width="22.140625" customWidth="1"/>
    <col min="10235" max="10236" width="10.5703125" customWidth="1"/>
    <col min="10237" max="10237" width="19" customWidth="1"/>
    <col min="10238" max="10238" width="18.42578125" customWidth="1"/>
    <col min="10239" max="10240" width="17.42578125" customWidth="1"/>
    <col min="10241" max="10241" width="4.42578125" customWidth="1"/>
    <col min="10242" max="10242" width="19.42578125" customWidth="1"/>
    <col min="10243" max="10243" width="22.85546875" customWidth="1"/>
    <col min="10245" max="10245" width="12.5703125" bestFit="1" customWidth="1"/>
    <col min="10478" max="10478" width="7.85546875" customWidth="1"/>
    <col min="10479" max="10479" width="15.5703125" customWidth="1"/>
    <col min="10480" max="10480" width="42.85546875" customWidth="1"/>
    <col min="10481" max="10481" width="26.140625" customWidth="1"/>
    <col min="10482" max="10482" width="14.140625" customWidth="1"/>
    <col min="10483" max="10483" width="10.5703125" customWidth="1"/>
    <col min="10484" max="10484" width="16.85546875" customWidth="1"/>
    <col min="10485" max="10485" width="10.5703125" customWidth="1"/>
    <col min="10486" max="10487" width="18.5703125" customWidth="1"/>
    <col min="10488" max="10489" width="10.5703125" customWidth="1"/>
    <col min="10490" max="10490" width="22.140625" customWidth="1"/>
    <col min="10491" max="10492" width="10.5703125" customWidth="1"/>
    <col min="10493" max="10493" width="19" customWidth="1"/>
    <col min="10494" max="10494" width="18.42578125" customWidth="1"/>
    <col min="10495" max="10496" width="17.42578125" customWidth="1"/>
    <col min="10497" max="10497" width="4.42578125" customWidth="1"/>
    <col min="10498" max="10498" width="19.42578125" customWidth="1"/>
    <col min="10499" max="10499" width="22.85546875" customWidth="1"/>
    <col min="10501" max="10501" width="12.5703125" bestFit="1" customWidth="1"/>
    <col min="10734" max="10734" width="7.85546875" customWidth="1"/>
    <col min="10735" max="10735" width="15.5703125" customWidth="1"/>
    <col min="10736" max="10736" width="42.85546875" customWidth="1"/>
    <col min="10737" max="10737" width="26.140625" customWidth="1"/>
    <col min="10738" max="10738" width="14.140625" customWidth="1"/>
    <col min="10739" max="10739" width="10.5703125" customWidth="1"/>
    <col min="10740" max="10740" width="16.85546875" customWidth="1"/>
    <col min="10741" max="10741" width="10.5703125" customWidth="1"/>
    <col min="10742" max="10743" width="18.5703125" customWidth="1"/>
    <col min="10744" max="10745" width="10.5703125" customWidth="1"/>
    <col min="10746" max="10746" width="22.140625" customWidth="1"/>
    <col min="10747" max="10748" width="10.5703125" customWidth="1"/>
    <col min="10749" max="10749" width="19" customWidth="1"/>
    <col min="10750" max="10750" width="18.42578125" customWidth="1"/>
    <col min="10751" max="10752" width="17.42578125" customWidth="1"/>
    <col min="10753" max="10753" width="4.42578125" customWidth="1"/>
    <col min="10754" max="10754" width="19.42578125" customWidth="1"/>
    <col min="10755" max="10755" width="22.85546875" customWidth="1"/>
    <col min="10757" max="10757" width="12.5703125" bestFit="1" customWidth="1"/>
    <col min="10990" max="10990" width="7.85546875" customWidth="1"/>
    <col min="10991" max="10991" width="15.5703125" customWidth="1"/>
    <col min="10992" max="10992" width="42.85546875" customWidth="1"/>
    <col min="10993" max="10993" width="26.140625" customWidth="1"/>
    <col min="10994" max="10994" width="14.140625" customWidth="1"/>
    <col min="10995" max="10995" width="10.5703125" customWidth="1"/>
    <col min="10996" max="10996" width="16.85546875" customWidth="1"/>
    <col min="10997" max="10997" width="10.5703125" customWidth="1"/>
    <col min="10998" max="10999" width="18.5703125" customWidth="1"/>
    <col min="11000" max="11001" width="10.5703125" customWidth="1"/>
    <col min="11002" max="11002" width="22.140625" customWidth="1"/>
    <col min="11003" max="11004" width="10.5703125" customWidth="1"/>
    <col min="11005" max="11005" width="19" customWidth="1"/>
    <col min="11006" max="11006" width="18.42578125" customWidth="1"/>
    <col min="11007" max="11008" width="17.42578125" customWidth="1"/>
    <col min="11009" max="11009" width="4.42578125" customWidth="1"/>
    <col min="11010" max="11010" width="19.42578125" customWidth="1"/>
    <col min="11011" max="11011" width="22.85546875" customWidth="1"/>
    <col min="11013" max="11013" width="12.5703125" bestFit="1" customWidth="1"/>
    <col min="11246" max="11246" width="7.85546875" customWidth="1"/>
    <col min="11247" max="11247" width="15.5703125" customWidth="1"/>
    <col min="11248" max="11248" width="42.85546875" customWidth="1"/>
    <col min="11249" max="11249" width="26.140625" customWidth="1"/>
    <col min="11250" max="11250" width="14.140625" customWidth="1"/>
    <col min="11251" max="11251" width="10.5703125" customWidth="1"/>
    <col min="11252" max="11252" width="16.85546875" customWidth="1"/>
    <col min="11253" max="11253" width="10.5703125" customWidth="1"/>
    <col min="11254" max="11255" width="18.5703125" customWidth="1"/>
    <col min="11256" max="11257" width="10.5703125" customWidth="1"/>
    <col min="11258" max="11258" width="22.140625" customWidth="1"/>
    <col min="11259" max="11260" width="10.5703125" customWidth="1"/>
    <col min="11261" max="11261" width="19" customWidth="1"/>
    <col min="11262" max="11262" width="18.42578125" customWidth="1"/>
    <col min="11263" max="11264" width="17.42578125" customWidth="1"/>
    <col min="11265" max="11265" width="4.42578125" customWidth="1"/>
    <col min="11266" max="11266" width="19.42578125" customWidth="1"/>
    <col min="11267" max="11267" width="22.85546875" customWidth="1"/>
    <col min="11269" max="11269" width="12.5703125" bestFit="1" customWidth="1"/>
    <col min="11502" max="11502" width="7.85546875" customWidth="1"/>
    <col min="11503" max="11503" width="15.5703125" customWidth="1"/>
    <col min="11504" max="11504" width="42.85546875" customWidth="1"/>
    <col min="11505" max="11505" width="26.140625" customWidth="1"/>
    <col min="11506" max="11506" width="14.140625" customWidth="1"/>
    <col min="11507" max="11507" width="10.5703125" customWidth="1"/>
    <col min="11508" max="11508" width="16.85546875" customWidth="1"/>
    <col min="11509" max="11509" width="10.5703125" customWidth="1"/>
    <col min="11510" max="11511" width="18.5703125" customWidth="1"/>
    <col min="11512" max="11513" width="10.5703125" customWidth="1"/>
    <col min="11514" max="11514" width="22.140625" customWidth="1"/>
    <col min="11515" max="11516" width="10.5703125" customWidth="1"/>
    <col min="11517" max="11517" width="19" customWidth="1"/>
    <col min="11518" max="11518" width="18.42578125" customWidth="1"/>
    <col min="11519" max="11520" width="17.42578125" customWidth="1"/>
    <col min="11521" max="11521" width="4.42578125" customWidth="1"/>
    <col min="11522" max="11522" width="19.42578125" customWidth="1"/>
    <col min="11523" max="11523" width="22.85546875" customWidth="1"/>
    <col min="11525" max="11525" width="12.5703125" bestFit="1" customWidth="1"/>
    <col min="11758" max="11758" width="7.85546875" customWidth="1"/>
    <col min="11759" max="11759" width="15.5703125" customWidth="1"/>
    <col min="11760" max="11760" width="42.85546875" customWidth="1"/>
    <col min="11761" max="11761" width="26.140625" customWidth="1"/>
    <col min="11762" max="11762" width="14.140625" customWidth="1"/>
    <col min="11763" max="11763" width="10.5703125" customWidth="1"/>
    <col min="11764" max="11764" width="16.85546875" customWidth="1"/>
    <col min="11765" max="11765" width="10.5703125" customWidth="1"/>
    <col min="11766" max="11767" width="18.5703125" customWidth="1"/>
    <col min="11768" max="11769" width="10.5703125" customWidth="1"/>
    <col min="11770" max="11770" width="22.140625" customWidth="1"/>
    <col min="11771" max="11772" width="10.5703125" customWidth="1"/>
    <col min="11773" max="11773" width="19" customWidth="1"/>
    <col min="11774" max="11774" width="18.42578125" customWidth="1"/>
    <col min="11775" max="11776" width="17.42578125" customWidth="1"/>
    <col min="11777" max="11777" width="4.42578125" customWidth="1"/>
    <col min="11778" max="11778" width="19.42578125" customWidth="1"/>
    <col min="11779" max="11779" width="22.85546875" customWidth="1"/>
    <col min="11781" max="11781" width="12.5703125" bestFit="1" customWidth="1"/>
    <col min="12014" max="12014" width="7.85546875" customWidth="1"/>
    <col min="12015" max="12015" width="15.5703125" customWidth="1"/>
    <col min="12016" max="12016" width="42.85546875" customWidth="1"/>
    <col min="12017" max="12017" width="26.140625" customWidth="1"/>
    <col min="12018" max="12018" width="14.140625" customWidth="1"/>
    <col min="12019" max="12019" width="10.5703125" customWidth="1"/>
    <col min="12020" max="12020" width="16.85546875" customWidth="1"/>
    <col min="12021" max="12021" width="10.5703125" customWidth="1"/>
    <col min="12022" max="12023" width="18.5703125" customWidth="1"/>
    <col min="12024" max="12025" width="10.5703125" customWidth="1"/>
    <col min="12026" max="12026" width="22.140625" customWidth="1"/>
    <col min="12027" max="12028" width="10.5703125" customWidth="1"/>
    <col min="12029" max="12029" width="19" customWidth="1"/>
    <col min="12030" max="12030" width="18.42578125" customWidth="1"/>
    <col min="12031" max="12032" width="17.42578125" customWidth="1"/>
    <col min="12033" max="12033" width="4.42578125" customWidth="1"/>
    <col min="12034" max="12034" width="19.42578125" customWidth="1"/>
    <col min="12035" max="12035" width="22.85546875" customWidth="1"/>
    <col min="12037" max="12037" width="12.5703125" bestFit="1" customWidth="1"/>
    <col min="12270" max="12270" width="7.85546875" customWidth="1"/>
    <col min="12271" max="12271" width="15.5703125" customWidth="1"/>
    <col min="12272" max="12272" width="42.85546875" customWidth="1"/>
    <col min="12273" max="12273" width="26.140625" customWidth="1"/>
    <col min="12274" max="12274" width="14.140625" customWidth="1"/>
    <col min="12275" max="12275" width="10.5703125" customWidth="1"/>
    <col min="12276" max="12276" width="16.85546875" customWidth="1"/>
    <col min="12277" max="12277" width="10.5703125" customWidth="1"/>
    <col min="12278" max="12279" width="18.5703125" customWidth="1"/>
    <col min="12280" max="12281" width="10.5703125" customWidth="1"/>
    <col min="12282" max="12282" width="22.140625" customWidth="1"/>
    <col min="12283" max="12284" width="10.5703125" customWidth="1"/>
    <col min="12285" max="12285" width="19" customWidth="1"/>
    <col min="12286" max="12286" width="18.42578125" customWidth="1"/>
    <col min="12287" max="12288" width="17.42578125" customWidth="1"/>
    <col min="12289" max="12289" width="4.42578125" customWidth="1"/>
    <col min="12290" max="12290" width="19.42578125" customWidth="1"/>
    <col min="12291" max="12291" width="22.85546875" customWidth="1"/>
    <col min="12293" max="12293" width="12.5703125" bestFit="1" customWidth="1"/>
    <col min="12526" max="12526" width="7.85546875" customWidth="1"/>
    <col min="12527" max="12527" width="15.5703125" customWidth="1"/>
    <col min="12528" max="12528" width="42.85546875" customWidth="1"/>
    <col min="12529" max="12529" width="26.140625" customWidth="1"/>
    <col min="12530" max="12530" width="14.140625" customWidth="1"/>
    <col min="12531" max="12531" width="10.5703125" customWidth="1"/>
    <col min="12532" max="12532" width="16.85546875" customWidth="1"/>
    <col min="12533" max="12533" width="10.5703125" customWidth="1"/>
    <col min="12534" max="12535" width="18.5703125" customWidth="1"/>
    <col min="12536" max="12537" width="10.5703125" customWidth="1"/>
    <col min="12538" max="12538" width="22.140625" customWidth="1"/>
    <col min="12539" max="12540" width="10.5703125" customWidth="1"/>
    <col min="12541" max="12541" width="19" customWidth="1"/>
    <col min="12542" max="12542" width="18.42578125" customWidth="1"/>
    <col min="12543" max="12544" width="17.42578125" customWidth="1"/>
    <col min="12545" max="12545" width="4.42578125" customWidth="1"/>
    <col min="12546" max="12546" width="19.42578125" customWidth="1"/>
    <col min="12547" max="12547" width="22.85546875" customWidth="1"/>
    <col min="12549" max="12549" width="12.5703125" bestFit="1" customWidth="1"/>
    <col min="12782" max="12782" width="7.85546875" customWidth="1"/>
    <col min="12783" max="12783" width="15.5703125" customWidth="1"/>
    <col min="12784" max="12784" width="42.85546875" customWidth="1"/>
    <col min="12785" max="12785" width="26.140625" customWidth="1"/>
    <col min="12786" max="12786" width="14.140625" customWidth="1"/>
    <col min="12787" max="12787" width="10.5703125" customWidth="1"/>
    <col min="12788" max="12788" width="16.85546875" customWidth="1"/>
    <col min="12789" max="12789" width="10.5703125" customWidth="1"/>
    <col min="12790" max="12791" width="18.5703125" customWidth="1"/>
    <col min="12792" max="12793" width="10.5703125" customWidth="1"/>
    <col min="12794" max="12794" width="22.140625" customWidth="1"/>
    <col min="12795" max="12796" width="10.5703125" customWidth="1"/>
    <col min="12797" max="12797" width="19" customWidth="1"/>
    <col min="12798" max="12798" width="18.42578125" customWidth="1"/>
    <col min="12799" max="12800" width="17.42578125" customWidth="1"/>
    <col min="12801" max="12801" width="4.42578125" customWidth="1"/>
    <col min="12802" max="12802" width="19.42578125" customWidth="1"/>
    <col min="12803" max="12803" width="22.85546875" customWidth="1"/>
    <col min="12805" max="12805" width="12.5703125" bestFit="1" customWidth="1"/>
    <col min="13038" max="13038" width="7.85546875" customWidth="1"/>
    <col min="13039" max="13039" width="15.5703125" customWidth="1"/>
    <col min="13040" max="13040" width="42.85546875" customWidth="1"/>
    <col min="13041" max="13041" width="26.140625" customWidth="1"/>
    <col min="13042" max="13042" width="14.140625" customWidth="1"/>
    <col min="13043" max="13043" width="10.5703125" customWidth="1"/>
    <col min="13044" max="13044" width="16.85546875" customWidth="1"/>
    <col min="13045" max="13045" width="10.5703125" customWidth="1"/>
    <col min="13046" max="13047" width="18.5703125" customWidth="1"/>
    <col min="13048" max="13049" width="10.5703125" customWidth="1"/>
    <col min="13050" max="13050" width="22.140625" customWidth="1"/>
    <col min="13051" max="13052" width="10.5703125" customWidth="1"/>
    <col min="13053" max="13053" width="19" customWidth="1"/>
    <col min="13054" max="13054" width="18.42578125" customWidth="1"/>
    <col min="13055" max="13056" width="17.42578125" customWidth="1"/>
    <col min="13057" max="13057" width="4.42578125" customWidth="1"/>
    <col min="13058" max="13058" width="19.42578125" customWidth="1"/>
    <col min="13059" max="13059" width="22.85546875" customWidth="1"/>
    <col min="13061" max="13061" width="12.5703125" bestFit="1" customWidth="1"/>
    <col min="13294" max="13294" width="7.85546875" customWidth="1"/>
    <col min="13295" max="13295" width="15.5703125" customWidth="1"/>
    <col min="13296" max="13296" width="42.85546875" customWidth="1"/>
    <col min="13297" max="13297" width="26.140625" customWidth="1"/>
    <col min="13298" max="13298" width="14.140625" customWidth="1"/>
    <col min="13299" max="13299" width="10.5703125" customWidth="1"/>
    <col min="13300" max="13300" width="16.85546875" customWidth="1"/>
    <col min="13301" max="13301" width="10.5703125" customWidth="1"/>
    <col min="13302" max="13303" width="18.5703125" customWidth="1"/>
    <col min="13304" max="13305" width="10.5703125" customWidth="1"/>
    <col min="13306" max="13306" width="22.140625" customWidth="1"/>
    <col min="13307" max="13308" width="10.5703125" customWidth="1"/>
    <col min="13309" max="13309" width="19" customWidth="1"/>
    <col min="13310" max="13310" width="18.42578125" customWidth="1"/>
    <col min="13311" max="13312" width="17.42578125" customWidth="1"/>
    <col min="13313" max="13313" width="4.42578125" customWidth="1"/>
    <col min="13314" max="13314" width="19.42578125" customWidth="1"/>
    <col min="13315" max="13315" width="22.85546875" customWidth="1"/>
    <col min="13317" max="13317" width="12.5703125" bestFit="1" customWidth="1"/>
    <col min="13550" max="13550" width="7.85546875" customWidth="1"/>
    <col min="13551" max="13551" width="15.5703125" customWidth="1"/>
    <col min="13552" max="13552" width="42.85546875" customWidth="1"/>
    <col min="13553" max="13553" width="26.140625" customWidth="1"/>
    <col min="13554" max="13554" width="14.140625" customWidth="1"/>
    <col min="13555" max="13555" width="10.5703125" customWidth="1"/>
    <col min="13556" max="13556" width="16.85546875" customWidth="1"/>
    <col min="13557" max="13557" width="10.5703125" customWidth="1"/>
    <col min="13558" max="13559" width="18.5703125" customWidth="1"/>
    <col min="13560" max="13561" width="10.5703125" customWidth="1"/>
    <col min="13562" max="13562" width="22.140625" customWidth="1"/>
    <col min="13563" max="13564" width="10.5703125" customWidth="1"/>
    <col min="13565" max="13565" width="19" customWidth="1"/>
    <col min="13566" max="13566" width="18.42578125" customWidth="1"/>
    <col min="13567" max="13568" width="17.42578125" customWidth="1"/>
    <col min="13569" max="13569" width="4.42578125" customWidth="1"/>
    <col min="13570" max="13570" width="19.42578125" customWidth="1"/>
    <col min="13571" max="13571" width="22.85546875" customWidth="1"/>
    <col min="13573" max="13573" width="12.5703125" bestFit="1" customWidth="1"/>
    <col min="13806" max="13806" width="7.85546875" customWidth="1"/>
    <col min="13807" max="13807" width="15.5703125" customWidth="1"/>
    <col min="13808" max="13808" width="42.85546875" customWidth="1"/>
    <col min="13809" max="13809" width="26.140625" customWidth="1"/>
    <col min="13810" max="13810" width="14.140625" customWidth="1"/>
    <col min="13811" max="13811" width="10.5703125" customWidth="1"/>
    <col min="13812" max="13812" width="16.85546875" customWidth="1"/>
    <col min="13813" max="13813" width="10.5703125" customWidth="1"/>
    <col min="13814" max="13815" width="18.5703125" customWidth="1"/>
    <col min="13816" max="13817" width="10.5703125" customWidth="1"/>
    <col min="13818" max="13818" width="22.140625" customWidth="1"/>
    <col min="13819" max="13820" width="10.5703125" customWidth="1"/>
    <col min="13821" max="13821" width="19" customWidth="1"/>
    <col min="13822" max="13822" width="18.42578125" customWidth="1"/>
    <col min="13823" max="13824" width="17.42578125" customWidth="1"/>
    <col min="13825" max="13825" width="4.42578125" customWidth="1"/>
    <col min="13826" max="13826" width="19.42578125" customWidth="1"/>
    <col min="13827" max="13827" width="22.85546875" customWidth="1"/>
    <col min="13829" max="13829" width="12.5703125" bestFit="1" customWidth="1"/>
    <col min="14062" max="14062" width="7.85546875" customWidth="1"/>
    <col min="14063" max="14063" width="15.5703125" customWidth="1"/>
    <col min="14064" max="14064" width="42.85546875" customWidth="1"/>
    <col min="14065" max="14065" width="26.140625" customWidth="1"/>
    <col min="14066" max="14066" width="14.140625" customWidth="1"/>
    <col min="14067" max="14067" width="10.5703125" customWidth="1"/>
    <col min="14068" max="14068" width="16.85546875" customWidth="1"/>
    <col min="14069" max="14069" width="10.5703125" customWidth="1"/>
    <col min="14070" max="14071" width="18.5703125" customWidth="1"/>
    <col min="14072" max="14073" width="10.5703125" customWidth="1"/>
    <col min="14074" max="14074" width="22.140625" customWidth="1"/>
    <col min="14075" max="14076" width="10.5703125" customWidth="1"/>
    <col min="14077" max="14077" width="19" customWidth="1"/>
    <col min="14078" max="14078" width="18.42578125" customWidth="1"/>
    <col min="14079" max="14080" width="17.42578125" customWidth="1"/>
    <col min="14081" max="14081" width="4.42578125" customWidth="1"/>
    <col min="14082" max="14082" width="19.42578125" customWidth="1"/>
    <col min="14083" max="14083" width="22.85546875" customWidth="1"/>
    <col min="14085" max="14085" width="12.5703125" bestFit="1" customWidth="1"/>
    <col min="14318" max="14318" width="7.85546875" customWidth="1"/>
    <col min="14319" max="14319" width="15.5703125" customWidth="1"/>
    <col min="14320" max="14320" width="42.85546875" customWidth="1"/>
    <col min="14321" max="14321" width="26.140625" customWidth="1"/>
    <col min="14322" max="14322" width="14.140625" customWidth="1"/>
    <col min="14323" max="14323" width="10.5703125" customWidth="1"/>
    <col min="14324" max="14324" width="16.85546875" customWidth="1"/>
    <col min="14325" max="14325" width="10.5703125" customWidth="1"/>
    <col min="14326" max="14327" width="18.5703125" customWidth="1"/>
    <col min="14328" max="14329" width="10.5703125" customWidth="1"/>
    <col min="14330" max="14330" width="22.140625" customWidth="1"/>
    <col min="14331" max="14332" width="10.5703125" customWidth="1"/>
    <col min="14333" max="14333" width="19" customWidth="1"/>
    <col min="14334" max="14334" width="18.42578125" customWidth="1"/>
    <col min="14335" max="14336" width="17.42578125" customWidth="1"/>
    <col min="14337" max="14337" width="4.42578125" customWidth="1"/>
    <col min="14338" max="14338" width="19.42578125" customWidth="1"/>
    <col min="14339" max="14339" width="22.85546875" customWidth="1"/>
    <col min="14341" max="14341" width="12.5703125" bestFit="1" customWidth="1"/>
    <col min="14574" max="14574" width="7.85546875" customWidth="1"/>
    <col min="14575" max="14575" width="15.5703125" customWidth="1"/>
    <col min="14576" max="14576" width="42.85546875" customWidth="1"/>
    <col min="14577" max="14577" width="26.140625" customWidth="1"/>
    <col min="14578" max="14578" width="14.140625" customWidth="1"/>
    <col min="14579" max="14579" width="10.5703125" customWidth="1"/>
    <col min="14580" max="14580" width="16.85546875" customWidth="1"/>
    <col min="14581" max="14581" width="10.5703125" customWidth="1"/>
    <col min="14582" max="14583" width="18.5703125" customWidth="1"/>
    <col min="14584" max="14585" width="10.5703125" customWidth="1"/>
    <col min="14586" max="14586" width="22.140625" customWidth="1"/>
    <col min="14587" max="14588" width="10.5703125" customWidth="1"/>
    <col min="14589" max="14589" width="19" customWidth="1"/>
    <col min="14590" max="14590" width="18.42578125" customWidth="1"/>
    <col min="14591" max="14592" width="17.42578125" customWidth="1"/>
    <col min="14593" max="14593" width="4.42578125" customWidth="1"/>
    <col min="14594" max="14594" width="19.42578125" customWidth="1"/>
    <col min="14595" max="14595" width="22.85546875" customWidth="1"/>
    <col min="14597" max="14597" width="12.5703125" bestFit="1" customWidth="1"/>
    <col min="14830" max="14830" width="7.85546875" customWidth="1"/>
    <col min="14831" max="14831" width="15.5703125" customWidth="1"/>
    <col min="14832" max="14832" width="42.85546875" customWidth="1"/>
    <col min="14833" max="14833" width="26.140625" customWidth="1"/>
    <col min="14834" max="14834" width="14.140625" customWidth="1"/>
    <col min="14835" max="14835" width="10.5703125" customWidth="1"/>
    <col min="14836" max="14836" width="16.85546875" customWidth="1"/>
    <col min="14837" max="14837" width="10.5703125" customWidth="1"/>
    <col min="14838" max="14839" width="18.5703125" customWidth="1"/>
    <col min="14840" max="14841" width="10.5703125" customWidth="1"/>
    <col min="14842" max="14842" width="22.140625" customWidth="1"/>
    <col min="14843" max="14844" width="10.5703125" customWidth="1"/>
    <col min="14845" max="14845" width="19" customWidth="1"/>
    <col min="14846" max="14846" width="18.42578125" customWidth="1"/>
    <col min="14847" max="14848" width="17.42578125" customWidth="1"/>
    <col min="14849" max="14849" width="4.42578125" customWidth="1"/>
    <col min="14850" max="14850" width="19.42578125" customWidth="1"/>
    <col min="14851" max="14851" width="22.85546875" customWidth="1"/>
    <col min="14853" max="14853" width="12.5703125" bestFit="1" customWidth="1"/>
    <col min="15086" max="15086" width="7.85546875" customWidth="1"/>
    <col min="15087" max="15087" width="15.5703125" customWidth="1"/>
    <col min="15088" max="15088" width="42.85546875" customWidth="1"/>
    <col min="15089" max="15089" width="26.140625" customWidth="1"/>
    <col min="15090" max="15090" width="14.140625" customWidth="1"/>
    <col min="15091" max="15091" width="10.5703125" customWidth="1"/>
    <col min="15092" max="15092" width="16.85546875" customWidth="1"/>
    <col min="15093" max="15093" width="10.5703125" customWidth="1"/>
    <col min="15094" max="15095" width="18.5703125" customWidth="1"/>
    <col min="15096" max="15097" width="10.5703125" customWidth="1"/>
    <col min="15098" max="15098" width="22.140625" customWidth="1"/>
    <col min="15099" max="15100" width="10.5703125" customWidth="1"/>
    <col min="15101" max="15101" width="19" customWidth="1"/>
    <col min="15102" max="15102" width="18.42578125" customWidth="1"/>
    <col min="15103" max="15104" width="17.42578125" customWidth="1"/>
    <col min="15105" max="15105" width="4.42578125" customWidth="1"/>
    <col min="15106" max="15106" width="19.42578125" customWidth="1"/>
    <col min="15107" max="15107" width="22.85546875" customWidth="1"/>
    <col min="15109" max="15109" width="12.5703125" bestFit="1" customWidth="1"/>
    <col min="15342" max="15342" width="7.85546875" customWidth="1"/>
    <col min="15343" max="15343" width="15.5703125" customWidth="1"/>
    <col min="15344" max="15344" width="42.85546875" customWidth="1"/>
    <col min="15345" max="15345" width="26.140625" customWidth="1"/>
    <col min="15346" max="15346" width="14.140625" customWidth="1"/>
    <col min="15347" max="15347" width="10.5703125" customWidth="1"/>
    <col min="15348" max="15348" width="16.85546875" customWidth="1"/>
    <col min="15349" max="15349" width="10.5703125" customWidth="1"/>
    <col min="15350" max="15351" width="18.5703125" customWidth="1"/>
    <col min="15352" max="15353" width="10.5703125" customWidth="1"/>
    <col min="15354" max="15354" width="22.140625" customWidth="1"/>
    <col min="15355" max="15356" width="10.5703125" customWidth="1"/>
    <col min="15357" max="15357" width="19" customWidth="1"/>
    <col min="15358" max="15358" width="18.42578125" customWidth="1"/>
    <col min="15359" max="15360" width="17.42578125" customWidth="1"/>
    <col min="15361" max="15361" width="4.42578125" customWidth="1"/>
    <col min="15362" max="15362" width="19.42578125" customWidth="1"/>
    <col min="15363" max="15363" width="22.85546875" customWidth="1"/>
    <col min="15365" max="15365" width="12.5703125" bestFit="1" customWidth="1"/>
    <col min="15598" max="15598" width="7.85546875" customWidth="1"/>
    <col min="15599" max="15599" width="15.5703125" customWidth="1"/>
    <col min="15600" max="15600" width="42.85546875" customWidth="1"/>
    <col min="15601" max="15601" width="26.140625" customWidth="1"/>
    <col min="15602" max="15602" width="14.140625" customWidth="1"/>
    <col min="15603" max="15603" width="10.5703125" customWidth="1"/>
    <col min="15604" max="15604" width="16.85546875" customWidth="1"/>
    <col min="15605" max="15605" width="10.5703125" customWidth="1"/>
    <col min="15606" max="15607" width="18.5703125" customWidth="1"/>
    <col min="15608" max="15609" width="10.5703125" customWidth="1"/>
    <col min="15610" max="15610" width="22.140625" customWidth="1"/>
    <col min="15611" max="15612" width="10.5703125" customWidth="1"/>
    <col min="15613" max="15613" width="19" customWidth="1"/>
    <col min="15614" max="15614" width="18.42578125" customWidth="1"/>
    <col min="15615" max="15616" width="17.42578125" customWidth="1"/>
    <col min="15617" max="15617" width="4.42578125" customWidth="1"/>
    <col min="15618" max="15618" width="19.42578125" customWidth="1"/>
    <col min="15619" max="15619" width="22.85546875" customWidth="1"/>
    <col min="15621" max="15621" width="12.5703125" bestFit="1" customWidth="1"/>
    <col min="15854" max="15854" width="7.85546875" customWidth="1"/>
    <col min="15855" max="15855" width="15.5703125" customWidth="1"/>
    <col min="15856" max="15856" width="42.85546875" customWidth="1"/>
    <col min="15857" max="15857" width="26.140625" customWidth="1"/>
    <col min="15858" max="15858" width="14.140625" customWidth="1"/>
    <col min="15859" max="15859" width="10.5703125" customWidth="1"/>
    <col min="15860" max="15860" width="16.85546875" customWidth="1"/>
    <col min="15861" max="15861" width="10.5703125" customWidth="1"/>
    <col min="15862" max="15863" width="18.5703125" customWidth="1"/>
    <col min="15864" max="15865" width="10.5703125" customWidth="1"/>
    <col min="15866" max="15866" width="22.140625" customWidth="1"/>
    <col min="15867" max="15868" width="10.5703125" customWidth="1"/>
    <col min="15869" max="15869" width="19" customWidth="1"/>
    <col min="15870" max="15870" width="18.42578125" customWidth="1"/>
    <col min="15871" max="15872" width="17.42578125" customWidth="1"/>
    <col min="15873" max="15873" width="4.42578125" customWidth="1"/>
    <col min="15874" max="15874" width="19.42578125" customWidth="1"/>
    <col min="15875" max="15875" width="22.85546875" customWidth="1"/>
    <col min="15877" max="15877" width="12.5703125" bestFit="1" customWidth="1"/>
    <col min="16110" max="16110" width="7.85546875" customWidth="1"/>
    <col min="16111" max="16111" width="15.5703125" customWidth="1"/>
    <col min="16112" max="16112" width="42.85546875" customWidth="1"/>
    <col min="16113" max="16113" width="26.140625" customWidth="1"/>
    <col min="16114" max="16114" width="14.140625" customWidth="1"/>
    <col min="16115" max="16115" width="10.5703125" customWidth="1"/>
    <col min="16116" max="16116" width="16.85546875" customWidth="1"/>
    <col min="16117" max="16117" width="10.5703125" customWidth="1"/>
    <col min="16118" max="16119" width="18.5703125" customWidth="1"/>
    <col min="16120" max="16121" width="10.5703125" customWidth="1"/>
    <col min="16122" max="16122" width="22.140625" customWidth="1"/>
    <col min="16123" max="16124" width="10.5703125" customWidth="1"/>
    <col min="16125" max="16125" width="19" customWidth="1"/>
    <col min="16126" max="16126" width="18.42578125" customWidth="1"/>
    <col min="16127" max="16128" width="17.42578125" customWidth="1"/>
    <col min="16129" max="16129" width="4.42578125" customWidth="1"/>
    <col min="16130" max="16130" width="19.42578125" customWidth="1"/>
    <col min="16131" max="16131" width="22.85546875" customWidth="1"/>
    <col min="16133" max="16133" width="12.5703125" bestFit="1" customWidth="1"/>
  </cols>
  <sheetData>
    <row r="1" spans="1:19" ht="18" x14ac:dyDescent="0.4">
      <c r="A1" s="1" t="s">
        <v>0</v>
      </c>
      <c r="B1" s="2"/>
      <c r="C1" s="3"/>
      <c r="D1" s="3"/>
      <c r="E1" s="3"/>
      <c r="F1" s="3"/>
      <c r="G1" s="3"/>
      <c r="H1" s="3"/>
      <c r="I1" s="3"/>
      <c r="J1" s="3"/>
      <c r="K1" s="3"/>
      <c r="L1" s="3"/>
      <c r="M1" s="3"/>
      <c r="N1" s="3"/>
      <c r="O1" s="3"/>
      <c r="P1" s="3"/>
      <c r="Q1" s="3"/>
      <c r="R1" s="3"/>
      <c r="S1" s="3"/>
    </row>
    <row r="2" spans="1:19" ht="27.95" x14ac:dyDescent="0.6">
      <c r="A2" s="1" t="s">
        <v>1</v>
      </c>
      <c r="B2" s="2"/>
      <c r="C2" s="3"/>
      <c r="D2" s="3"/>
      <c r="E2" s="147" t="s">
        <v>2</v>
      </c>
      <c r="F2" s="147"/>
      <c r="G2" s="147"/>
      <c r="H2" s="147"/>
      <c r="I2" s="147"/>
      <c r="J2" s="147"/>
      <c r="K2" s="147"/>
      <c r="L2" s="24"/>
      <c r="M2" s="24"/>
      <c r="N2" s="3"/>
      <c r="O2" s="3"/>
      <c r="P2" s="3"/>
      <c r="Q2" s="3"/>
      <c r="R2" s="3"/>
      <c r="S2" s="3"/>
    </row>
    <row r="3" spans="1:19" ht="14.45" x14ac:dyDescent="0.35">
      <c r="A3" s="3"/>
      <c r="B3" s="3"/>
      <c r="C3" s="3"/>
      <c r="D3" s="3"/>
      <c r="E3" s="3"/>
      <c r="F3" s="3"/>
      <c r="G3" s="3"/>
      <c r="H3" s="3"/>
      <c r="I3" s="3"/>
      <c r="J3" s="3"/>
      <c r="K3" s="3"/>
      <c r="L3" s="3"/>
      <c r="M3" s="3"/>
      <c r="N3" s="3"/>
      <c r="O3" s="3"/>
      <c r="P3" s="3"/>
      <c r="Q3" s="3"/>
      <c r="R3" s="3"/>
      <c r="S3" s="3"/>
    </row>
    <row r="4" spans="1:19" ht="30.95" x14ac:dyDescent="0.7">
      <c r="A4" s="4"/>
      <c r="B4" s="5"/>
      <c r="C4" s="3"/>
      <c r="D4" s="3"/>
      <c r="E4" s="149"/>
      <c r="F4" s="149"/>
      <c r="G4" s="149"/>
      <c r="H4" s="149"/>
      <c r="I4" s="149"/>
      <c r="J4" s="149"/>
      <c r="K4" s="149"/>
      <c r="L4" s="149"/>
      <c r="M4" s="149"/>
      <c r="N4" s="12"/>
      <c r="O4" s="3"/>
      <c r="P4" s="3"/>
      <c r="Q4" s="3"/>
      <c r="R4" s="3"/>
      <c r="S4" s="3"/>
    </row>
    <row r="5" spans="1:19" ht="27.75" x14ac:dyDescent="0.4">
      <c r="A5" s="3"/>
      <c r="B5" s="3"/>
      <c r="C5" s="3"/>
      <c r="E5" s="148" t="s">
        <v>77</v>
      </c>
      <c r="F5" s="148"/>
      <c r="G5" s="148"/>
      <c r="H5" s="148"/>
      <c r="I5" s="148"/>
      <c r="J5" s="148"/>
      <c r="K5" s="148"/>
      <c r="L5" s="23"/>
      <c r="M5" s="23"/>
      <c r="N5" s="23"/>
      <c r="O5" s="3"/>
      <c r="P5" s="3"/>
      <c r="Q5" s="3"/>
      <c r="R5" s="3"/>
      <c r="S5" s="3"/>
    </row>
    <row r="6" spans="1:19" ht="14.45" x14ac:dyDescent="0.35">
      <c r="A6" s="3"/>
      <c r="B6" s="3"/>
      <c r="C6" s="3"/>
      <c r="D6" s="3"/>
      <c r="E6" s="3"/>
      <c r="F6" s="3"/>
      <c r="G6" s="3"/>
      <c r="H6" s="3"/>
      <c r="I6" s="3"/>
      <c r="J6" s="3"/>
      <c r="K6" s="3"/>
      <c r="L6" s="3"/>
      <c r="M6" s="3"/>
      <c r="N6" s="3"/>
      <c r="O6" s="3"/>
      <c r="P6" s="3"/>
      <c r="Q6" s="3"/>
      <c r="R6" s="3"/>
      <c r="S6" s="3"/>
    </row>
    <row r="7" spans="1:19" ht="20.45" thickBot="1" x14ac:dyDescent="0.45">
      <c r="A7" s="3"/>
      <c r="B7" s="3"/>
      <c r="C7" s="4" t="s">
        <v>3</v>
      </c>
      <c r="D7" s="6" t="s">
        <v>78</v>
      </c>
      <c r="E7" s="3"/>
      <c r="F7" s="3"/>
      <c r="G7" s="3"/>
      <c r="H7" s="3"/>
      <c r="I7" s="3"/>
      <c r="J7" s="3"/>
      <c r="K7" s="3"/>
      <c r="L7" s="3"/>
      <c r="M7" s="3"/>
      <c r="N7" s="3"/>
      <c r="O7" s="3"/>
      <c r="P7" s="3"/>
      <c r="Q7" s="3"/>
      <c r="R7" s="3"/>
      <c r="S7" s="3"/>
    </row>
    <row r="8" spans="1:19" ht="14.45" x14ac:dyDescent="0.35">
      <c r="A8" s="3"/>
      <c r="B8" s="3"/>
      <c r="C8" s="5"/>
      <c r="D8" s="7"/>
      <c r="E8" s="3"/>
      <c r="F8" s="3"/>
      <c r="G8" s="3"/>
      <c r="H8" s="3"/>
      <c r="I8" s="3"/>
      <c r="J8" s="3"/>
      <c r="K8" s="3"/>
      <c r="L8" s="3"/>
      <c r="M8" s="139"/>
      <c r="N8" s="139"/>
      <c r="O8" s="139"/>
      <c r="P8" s="139"/>
      <c r="Q8" s="139"/>
      <c r="R8" s="139"/>
      <c r="S8" s="139"/>
    </row>
    <row r="9" spans="1:19" ht="28.5" customHeight="1" thickBot="1" x14ac:dyDescent="0.7">
      <c r="A9" s="3"/>
      <c r="B9" s="3"/>
      <c r="C9" s="4" t="s">
        <v>4</v>
      </c>
      <c r="D9" s="140" t="s">
        <v>79</v>
      </c>
      <c r="E9" s="141"/>
      <c r="F9" s="141"/>
      <c r="G9" s="141"/>
      <c r="H9" s="141"/>
      <c r="I9" s="141"/>
      <c r="J9" s="141"/>
      <c r="K9" s="3"/>
      <c r="L9" s="3"/>
      <c r="M9" s="3"/>
      <c r="N9" s="3"/>
      <c r="O9" s="3"/>
      <c r="P9" s="3"/>
      <c r="Q9" s="3"/>
      <c r="R9" s="3"/>
      <c r="S9" s="3"/>
    </row>
    <row r="10" spans="1:19" ht="14.45" x14ac:dyDescent="0.35">
      <c r="A10" s="3"/>
      <c r="B10" s="5"/>
      <c r="C10" s="3"/>
      <c r="D10" s="3"/>
      <c r="E10" s="3"/>
      <c r="F10" s="3"/>
      <c r="G10" s="3"/>
      <c r="H10" s="3"/>
      <c r="I10" s="3"/>
      <c r="J10" s="3"/>
      <c r="K10" s="3"/>
      <c r="L10" s="3"/>
      <c r="M10" s="3"/>
      <c r="N10" s="3"/>
      <c r="O10" s="3"/>
      <c r="P10" s="3"/>
      <c r="Q10" s="3"/>
      <c r="R10" s="3"/>
      <c r="S10" s="3"/>
    </row>
    <row r="11" spans="1:19" s="21" customFormat="1" ht="37.5" customHeight="1" x14ac:dyDescent="0.35">
      <c r="A11" s="17"/>
      <c r="B11" s="18" t="s">
        <v>22</v>
      </c>
      <c r="C11" s="19" t="s">
        <v>23</v>
      </c>
      <c r="D11" s="20"/>
      <c r="E11" s="20"/>
      <c r="F11" s="20"/>
      <c r="G11" s="20"/>
      <c r="H11" s="20"/>
      <c r="I11" s="20"/>
      <c r="J11" s="20"/>
      <c r="K11" s="20"/>
      <c r="L11" s="20"/>
      <c r="M11" s="20"/>
      <c r="N11" s="145"/>
      <c r="O11" s="139"/>
      <c r="P11" s="139"/>
      <c r="Q11" s="142"/>
      <c r="R11" s="143"/>
      <c r="S11" s="143"/>
    </row>
    <row r="12" spans="1:19" ht="30" customHeight="1" x14ac:dyDescent="0.25">
      <c r="A12" s="8"/>
      <c r="B12" s="9"/>
      <c r="C12" s="9"/>
      <c r="D12" s="3"/>
      <c r="E12" s="3"/>
      <c r="F12" s="3"/>
      <c r="G12" s="3"/>
      <c r="H12" s="3"/>
      <c r="I12" s="3"/>
      <c r="J12" s="3"/>
      <c r="K12" s="3"/>
      <c r="L12" s="3"/>
      <c r="M12" s="3"/>
      <c r="N12" s="139"/>
      <c r="O12" s="139"/>
      <c r="P12" s="139"/>
      <c r="Q12" s="143"/>
      <c r="R12" s="143"/>
      <c r="S12" s="143"/>
    </row>
    <row r="13" spans="1:19" ht="15" customHeight="1" thickBot="1" x14ac:dyDescent="0.3">
      <c r="A13" s="3"/>
      <c r="B13" s="3"/>
      <c r="C13" s="3"/>
      <c r="D13" s="3"/>
      <c r="E13" s="3"/>
      <c r="F13" s="3"/>
      <c r="G13" s="3"/>
      <c r="H13" s="3"/>
      <c r="I13" s="3"/>
      <c r="J13" s="3"/>
      <c r="K13" s="3"/>
      <c r="L13" s="3"/>
      <c r="M13" s="3"/>
      <c r="N13" s="146"/>
      <c r="O13" s="146"/>
      <c r="P13" s="146"/>
      <c r="Q13" s="144"/>
      <c r="R13" s="144"/>
      <c r="S13" s="144"/>
    </row>
    <row r="14" spans="1:19" ht="30" customHeight="1" x14ac:dyDescent="0.5">
      <c r="A14" s="58" t="s">
        <v>5</v>
      </c>
      <c r="B14" s="46" t="s">
        <v>6</v>
      </c>
      <c r="C14" s="47"/>
      <c r="D14" s="70" t="s">
        <v>7</v>
      </c>
      <c r="E14" s="70"/>
      <c r="F14" s="70" t="s">
        <v>8</v>
      </c>
      <c r="G14" s="70"/>
      <c r="H14" s="70"/>
      <c r="I14" s="70"/>
      <c r="J14" s="120" t="s">
        <v>9</v>
      </c>
      <c r="K14" s="121"/>
      <c r="L14" s="121"/>
      <c r="M14" s="121"/>
      <c r="N14" s="121"/>
      <c r="O14" s="121"/>
      <c r="P14" s="121"/>
      <c r="Q14" s="121"/>
      <c r="R14" s="121"/>
      <c r="S14" s="122"/>
    </row>
    <row r="15" spans="1:19" ht="30" customHeight="1" x14ac:dyDescent="0.5">
      <c r="A15" s="59"/>
      <c r="B15" s="48"/>
      <c r="C15" s="49"/>
      <c r="D15" s="25" t="s">
        <v>10</v>
      </c>
      <c r="E15" s="25" t="s">
        <v>11</v>
      </c>
      <c r="F15" s="52" t="s">
        <v>12</v>
      </c>
      <c r="G15" s="52"/>
      <c r="H15" s="52" t="s">
        <v>13</v>
      </c>
      <c r="I15" s="52"/>
      <c r="J15" s="123"/>
      <c r="K15" s="124"/>
      <c r="L15" s="124"/>
      <c r="M15" s="124"/>
      <c r="N15" s="124"/>
      <c r="O15" s="124"/>
      <c r="P15" s="124"/>
      <c r="Q15" s="124"/>
      <c r="R15" s="124"/>
      <c r="S15" s="125"/>
    </row>
    <row r="16" spans="1:19" ht="30" customHeight="1" x14ac:dyDescent="0.25">
      <c r="A16" s="60"/>
      <c r="B16" s="50"/>
      <c r="C16" s="51"/>
      <c r="D16" s="26" t="s">
        <v>14</v>
      </c>
      <c r="E16" s="26" t="s">
        <v>15</v>
      </c>
      <c r="F16" s="53" t="s">
        <v>16</v>
      </c>
      <c r="G16" s="53"/>
      <c r="H16" s="53" t="s">
        <v>17</v>
      </c>
      <c r="I16" s="53"/>
      <c r="J16" s="126"/>
      <c r="K16" s="127"/>
      <c r="L16" s="127"/>
      <c r="M16" s="127"/>
      <c r="N16" s="127"/>
      <c r="O16" s="127"/>
      <c r="P16" s="127"/>
      <c r="Q16" s="127"/>
      <c r="R16" s="127"/>
      <c r="S16" s="128"/>
    </row>
    <row r="17" spans="1:19" ht="36" customHeight="1" x14ac:dyDescent="0.25">
      <c r="A17" s="44">
        <v>1</v>
      </c>
      <c r="B17" s="61" t="s">
        <v>18</v>
      </c>
      <c r="C17" s="64" t="s">
        <v>60</v>
      </c>
      <c r="D17" s="67">
        <f>IF(D22=0,0,ROUND(D20/D22*100,1))</f>
        <v>51.7</v>
      </c>
      <c r="E17" s="67">
        <f>IF(E22=0,0,ROUND(E20/E22*100,1))</f>
        <v>50.3</v>
      </c>
      <c r="F17" s="72">
        <f>E17-D17</f>
        <v>-1.4000000000000057</v>
      </c>
      <c r="G17" s="73"/>
      <c r="H17" s="72">
        <f>IF(D17=0,0,ROUND(E17/D17*100,1))</f>
        <v>97.3</v>
      </c>
      <c r="I17" s="73"/>
      <c r="J17" s="103" t="s">
        <v>71</v>
      </c>
      <c r="K17" s="104"/>
      <c r="L17" s="104"/>
      <c r="M17" s="104"/>
      <c r="N17" s="104"/>
      <c r="O17" s="104"/>
      <c r="P17" s="104"/>
      <c r="Q17" s="104"/>
      <c r="R17" s="104"/>
      <c r="S17" s="105"/>
    </row>
    <row r="18" spans="1:19" ht="156.75" customHeight="1" x14ac:dyDescent="0.25">
      <c r="A18" s="45"/>
      <c r="B18" s="62"/>
      <c r="C18" s="65"/>
      <c r="D18" s="68"/>
      <c r="E18" s="68"/>
      <c r="F18" s="74"/>
      <c r="G18" s="75"/>
      <c r="H18" s="74"/>
      <c r="I18" s="75"/>
      <c r="J18" s="106" t="str">
        <f>"El indicador al final del período de evaluación registró un alcanzado del "&amp;E17&amp;" por ciento en comparación con la meta programada del "&amp;D17&amp;" por ciento, representa un cumplimiento de la meta del "&amp;H17&amp;" por ciento, colocando el indicador en un semáforo de color "&amp;IF(AND(D17=0,H17=0),"",IF(AND(H17&gt;=95,H17&lt;=105,H20&gt;=95,H20&lt;=105,H22&gt;=95,H22&lt;=105),"VERDE:SE LOGRÓ LA META",IF(AND(H17&gt;=95,H17&lt;=105,H20&lt;95),"VERDE:AUNQUE EL INDICADOR ES VERDE, HAY VARIACIÓN EN VARIABLES",IF(AND(H17&gt;=95,H17&lt;=105,H20&gt;105),"VERDE:AUNQUE EL INDICADOR ES VERDE, HAY VARIACIÓN EN VARIABLES",IF(AND(H17&gt;=95,H17&lt;=105,H22&lt;95),"VERDE:AUNQUE EL INDICADOR ES VERDE, HAY VARIACIÓN EN VARIABLES",IF(AND(H17&gt;=95,H17&lt;=105,H22&gt;105),"VERDE:AUNQUE EL INDICADOR ES VERDE, HAY VARIACIÓN EN VARIABLES",IF(OR(AND(H17&gt;=90,H17&lt;95),AND(H17&gt;105,H17&lt;=110)),"AMARILLO",IF(OR(H17&lt;90,H17&gt;110),"ROJO",IF(AND(D17&lt;&gt;0,E17=0),"ROJO","")))))))))&amp;". 
"&amp;IF(AND(D17=0,E17=0),"NO",IF(OR(H17&lt;95,H17&gt;105),"SI","NO"))&amp;" hubo variación en el indicador y "&amp;IF(AND(D20=0,D22=0,H20=0,H22=0),"NO",IF(OR(H20&lt;95,H20&gt;105,H22&lt;95,H22&gt;105),"SI","NO"))&amp;" hubo variación en variables."</f>
        <v>El indicador al final del período de evaluación registró un alcanzado del 50.3 por ciento en comparación con la meta programada del 51.7 por ciento, representa un cumplimiento de la meta del 97.3 por ciento, colocando el indicador en un semáforo de color VERDE:AUNQUE EL INDICADOR ES VERDE, HAY VARIACIÓN EN VARIABLES. 
NO hubo variación en el indicador y SI hubo variación en variables.</v>
      </c>
      <c r="K18" s="107"/>
      <c r="L18" s="107"/>
      <c r="M18" s="107"/>
      <c r="N18" s="107"/>
      <c r="O18" s="107"/>
      <c r="P18" s="107"/>
      <c r="Q18" s="107"/>
      <c r="R18" s="107"/>
      <c r="S18" s="108"/>
    </row>
    <row r="19" spans="1:19" ht="244.5" customHeight="1" x14ac:dyDescent="0.25">
      <c r="A19" s="45"/>
      <c r="B19" s="63"/>
      <c r="C19" s="66"/>
      <c r="D19" s="69"/>
      <c r="E19" s="69"/>
      <c r="F19" s="76"/>
      <c r="G19" s="77"/>
      <c r="H19" s="76"/>
      <c r="I19" s="77"/>
      <c r="J19" s="129" t="s">
        <v>83</v>
      </c>
      <c r="K19" s="130"/>
      <c r="L19" s="130"/>
      <c r="M19" s="130"/>
      <c r="N19" s="130"/>
      <c r="O19" s="130"/>
      <c r="P19" s="130"/>
      <c r="Q19" s="130"/>
      <c r="R19" s="130"/>
      <c r="S19" s="131"/>
    </row>
    <row r="20" spans="1:19" ht="41.25" customHeight="1" x14ac:dyDescent="0.25">
      <c r="A20" s="45"/>
      <c r="B20" s="133" t="s">
        <v>19</v>
      </c>
      <c r="C20" s="135" t="s">
        <v>61</v>
      </c>
      <c r="D20" s="56">
        <v>9000</v>
      </c>
      <c r="E20" s="56">
        <v>8045</v>
      </c>
      <c r="F20" s="72">
        <f t="shared" ref="F20" si="0">E20-D20</f>
        <v>-955</v>
      </c>
      <c r="G20" s="73"/>
      <c r="H20" s="72">
        <f t="shared" ref="H20" si="1">IF(D20=0,0,ROUND(E20/D20*100,1))</f>
        <v>89.4</v>
      </c>
      <c r="I20" s="73"/>
      <c r="J20" s="103" t="s">
        <v>72</v>
      </c>
      <c r="K20" s="104"/>
      <c r="L20" s="104"/>
      <c r="M20" s="104"/>
      <c r="N20" s="104"/>
      <c r="O20" s="104"/>
      <c r="P20" s="104"/>
      <c r="Q20" s="104"/>
      <c r="R20" s="104"/>
      <c r="S20" s="105"/>
    </row>
    <row r="21" spans="1:19" ht="205.5" customHeight="1" thickBot="1" x14ac:dyDescent="0.3">
      <c r="A21" s="45"/>
      <c r="B21" s="134"/>
      <c r="C21" s="136"/>
      <c r="D21" s="57"/>
      <c r="E21" s="57"/>
      <c r="F21" s="76"/>
      <c r="G21" s="77"/>
      <c r="H21" s="76"/>
      <c r="I21" s="77"/>
      <c r="J21" s="100" t="s">
        <v>84</v>
      </c>
      <c r="K21" s="101"/>
      <c r="L21" s="101"/>
      <c r="M21" s="101"/>
      <c r="N21" s="101"/>
      <c r="O21" s="101"/>
      <c r="P21" s="101"/>
      <c r="Q21" s="101"/>
      <c r="R21" s="101"/>
      <c r="S21" s="102"/>
    </row>
    <row r="22" spans="1:19" ht="34.5" customHeight="1" x14ac:dyDescent="0.25">
      <c r="A22" s="45"/>
      <c r="B22" s="43" t="s">
        <v>20</v>
      </c>
      <c r="C22" s="42" t="s">
        <v>62</v>
      </c>
      <c r="D22" s="41">
        <v>17400</v>
      </c>
      <c r="E22" s="41">
        <v>16003</v>
      </c>
      <c r="F22" s="40">
        <f>E22-D22</f>
        <v>-1397</v>
      </c>
      <c r="G22" s="40"/>
      <c r="H22" s="40">
        <f>IF(D22=0,0,ROUND(E22/D22*100,1))</f>
        <v>92</v>
      </c>
      <c r="I22" s="40"/>
      <c r="J22" s="97" t="s">
        <v>74</v>
      </c>
      <c r="K22" s="98"/>
      <c r="L22" s="98"/>
      <c r="M22" s="98"/>
      <c r="N22" s="98"/>
      <c r="O22" s="98"/>
      <c r="P22" s="98"/>
      <c r="Q22" s="98"/>
      <c r="R22" s="98"/>
      <c r="S22" s="99"/>
    </row>
    <row r="23" spans="1:19" ht="210.75" customHeight="1" thickBot="1" x14ac:dyDescent="0.3">
      <c r="A23" s="45"/>
      <c r="B23" s="43"/>
      <c r="C23" s="42"/>
      <c r="D23" s="41"/>
      <c r="E23" s="41"/>
      <c r="F23" s="40"/>
      <c r="G23" s="40"/>
      <c r="H23" s="40"/>
      <c r="I23" s="40"/>
      <c r="J23" s="100" t="s">
        <v>85</v>
      </c>
      <c r="K23" s="101"/>
      <c r="L23" s="101"/>
      <c r="M23" s="101"/>
      <c r="N23" s="101"/>
      <c r="O23" s="101"/>
      <c r="P23" s="101"/>
      <c r="Q23" s="101"/>
      <c r="R23" s="101"/>
      <c r="S23" s="102"/>
    </row>
    <row r="24" spans="1:19" ht="39.75" customHeight="1" x14ac:dyDescent="0.25">
      <c r="A24" s="45"/>
      <c r="B24" s="43"/>
      <c r="C24" s="42"/>
      <c r="D24" s="41"/>
      <c r="E24" s="41"/>
      <c r="F24" s="40"/>
      <c r="G24" s="40"/>
      <c r="H24" s="40"/>
      <c r="I24" s="40"/>
      <c r="J24" s="97" t="s">
        <v>75</v>
      </c>
      <c r="K24" s="98"/>
      <c r="L24" s="98"/>
      <c r="M24" s="98"/>
      <c r="N24" s="98"/>
      <c r="O24" s="98"/>
      <c r="P24" s="98"/>
      <c r="Q24" s="98"/>
      <c r="R24" s="98"/>
      <c r="S24" s="99"/>
    </row>
    <row r="25" spans="1:19" ht="210.75" customHeight="1" thickBot="1" x14ac:dyDescent="0.3">
      <c r="A25" s="45"/>
      <c r="B25" s="43"/>
      <c r="C25" s="42"/>
      <c r="D25" s="41"/>
      <c r="E25" s="41"/>
      <c r="F25" s="40"/>
      <c r="G25" s="40"/>
      <c r="H25" s="40"/>
      <c r="I25" s="40"/>
      <c r="J25" s="100" t="s">
        <v>86</v>
      </c>
      <c r="K25" s="101"/>
      <c r="L25" s="101"/>
      <c r="M25" s="101"/>
      <c r="N25" s="101"/>
      <c r="O25" s="101"/>
      <c r="P25" s="101"/>
      <c r="Q25" s="101"/>
      <c r="R25" s="101"/>
      <c r="S25" s="102"/>
    </row>
    <row r="26" spans="1:19" ht="37.5" customHeight="1" thickBot="1" x14ac:dyDescent="0.3">
      <c r="A26" s="10"/>
      <c r="B26" s="11"/>
      <c r="C26" s="11"/>
      <c r="D26" s="11"/>
      <c r="E26" s="11"/>
      <c r="F26" s="11"/>
      <c r="G26" s="11"/>
      <c r="H26" s="11"/>
      <c r="I26" s="11"/>
      <c r="J26" s="11"/>
      <c r="K26" s="11"/>
      <c r="L26" s="11"/>
      <c r="M26" s="11"/>
      <c r="N26" s="11"/>
      <c r="O26" s="11"/>
      <c r="P26" s="11"/>
      <c r="Q26" s="11"/>
      <c r="R26" s="11"/>
      <c r="S26" s="11"/>
    </row>
    <row r="27" spans="1:19" ht="26.25" customHeight="1" x14ac:dyDescent="0.5">
      <c r="A27" s="58" t="s">
        <v>5</v>
      </c>
      <c r="B27" s="46" t="s">
        <v>6</v>
      </c>
      <c r="C27" s="47"/>
      <c r="D27" s="70" t="s">
        <v>7</v>
      </c>
      <c r="E27" s="70"/>
      <c r="F27" s="70" t="s">
        <v>8</v>
      </c>
      <c r="G27" s="70"/>
      <c r="H27" s="70"/>
      <c r="I27" s="70"/>
      <c r="J27" s="120" t="s">
        <v>9</v>
      </c>
      <c r="K27" s="121"/>
      <c r="L27" s="121"/>
      <c r="M27" s="121"/>
      <c r="N27" s="121"/>
      <c r="O27" s="121"/>
      <c r="P27" s="121"/>
      <c r="Q27" s="121"/>
      <c r="R27" s="121"/>
      <c r="S27" s="122"/>
    </row>
    <row r="28" spans="1:19" ht="30" customHeight="1" x14ac:dyDescent="0.5">
      <c r="A28" s="59"/>
      <c r="B28" s="48"/>
      <c r="C28" s="49"/>
      <c r="D28" s="25" t="s">
        <v>10</v>
      </c>
      <c r="E28" s="25" t="s">
        <v>11</v>
      </c>
      <c r="F28" s="52" t="s">
        <v>12</v>
      </c>
      <c r="G28" s="52"/>
      <c r="H28" s="52" t="s">
        <v>13</v>
      </c>
      <c r="I28" s="52"/>
      <c r="J28" s="123"/>
      <c r="K28" s="124"/>
      <c r="L28" s="124"/>
      <c r="M28" s="124"/>
      <c r="N28" s="124"/>
      <c r="O28" s="124"/>
      <c r="P28" s="124"/>
      <c r="Q28" s="124"/>
      <c r="R28" s="124"/>
      <c r="S28" s="125"/>
    </row>
    <row r="29" spans="1:19" ht="26.25" customHeight="1" x14ac:dyDescent="0.25">
      <c r="A29" s="60"/>
      <c r="B29" s="50"/>
      <c r="C29" s="51"/>
      <c r="D29" s="26" t="s">
        <v>14</v>
      </c>
      <c r="E29" s="26" t="s">
        <v>15</v>
      </c>
      <c r="F29" s="53" t="s">
        <v>16</v>
      </c>
      <c r="G29" s="53"/>
      <c r="H29" s="53" t="s">
        <v>17</v>
      </c>
      <c r="I29" s="53"/>
      <c r="J29" s="126"/>
      <c r="K29" s="127"/>
      <c r="L29" s="127"/>
      <c r="M29" s="127"/>
      <c r="N29" s="127"/>
      <c r="O29" s="127"/>
      <c r="P29" s="127"/>
      <c r="Q29" s="127"/>
      <c r="R29" s="127"/>
      <c r="S29" s="128"/>
    </row>
    <row r="30" spans="1:19" ht="38.25" customHeight="1" x14ac:dyDescent="0.25">
      <c r="A30" s="37">
        <v>2</v>
      </c>
      <c r="B30" s="61" t="s">
        <v>18</v>
      </c>
      <c r="C30" s="64" t="s">
        <v>24</v>
      </c>
      <c r="D30" s="67">
        <f>IF(D35=0,0,ROUND(D33/D35*100,1))</f>
        <v>88.9</v>
      </c>
      <c r="E30" s="67">
        <f>IF(E35=0,0,ROUND(E33/E35*100,1))</f>
        <v>91.4</v>
      </c>
      <c r="F30" s="72">
        <f>E30-D30</f>
        <v>2.5</v>
      </c>
      <c r="G30" s="73"/>
      <c r="H30" s="72">
        <f>IF(D30=0,0,ROUND(E30/D30*100,1))</f>
        <v>102.8</v>
      </c>
      <c r="I30" s="73"/>
      <c r="J30" s="103" t="s">
        <v>71</v>
      </c>
      <c r="K30" s="104"/>
      <c r="L30" s="104"/>
      <c r="M30" s="104"/>
      <c r="N30" s="104"/>
      <c r="O30" s="104"/>
      <c r="P30" s="104"/>
      <c r="Q30" s="104"/>
      <c r="R30" s="104"/>
      <c r="S30" s="105"/>
    </row>
    <row r="31" spans="1:19" ht="145.5" customHeight="1" x14ac:dyDescent="0.25">
      <c r="A31" s="38"/>
      <c r="B31" s="62"/>
      <c r="C31" s="65"/>
      <c r="D31" s="68"/>
      <c r="E31" s="68"/>
      <c r="F31" s="74"/>
      <c r="G31" s="75"/>
      <c r="H31" s="74"/>
      <c r="I31" s="75"/>
      <c r="J31" s="106" t="str">
        <f>"El indicador al final del período de evaluación registró un alcanzado del "&amp;E30&amp;" por ciento en comparación con la meta programada del "&amp;D30&amp;" por ciento, representa un cumplimiento de la meta del "&amp;H30&amp;" por ciento, colocando el indicador en un semáforo de color "&amp;IF(AND(D30=0,H30=0),"",IF(AND(H30&gt;=95,H30&lt;=105,H33&gt;=95,H33&lt;=105,H35&gt;=95,H35&lt;=105),"VERDE:SE LOGRÓ LA META",IF(AND(H30&gt;=95,H30&lt;=105,H33&lt;95),"VERDE:AUNQUE EL INDICADOR ES VERDE, HAY VARIACIÓN EN VARIABLES",IF(AND(H30&gt;=95,H30&lt;=105,H33&gt;105),"VERDE:AUNQUE EL INDICADOR ES VERDE, HAY VARIACIÓN EN VARIABLES",IF(AND(H30&gt;=95,H30&lt;=105,H35&lt;95),"VERDE:AUNQUE EL INDICADOR ES VERDE, HAY VARIACIÓN EN VARIABLES",IF(AND(H30&gt;=95,H30&lt;=105,H35&gt;105),"VERDE:AUNQUE EL INDICADOR ES VERDE, HAY VARIACIÓN EN VARIABLES",IF(OR(AND(H30&gt;=90,H30&lt;95),AND(H30&gt;105,H30&lt;=110)),"AMARILLO",IF(OR(H30&lt;90,H30&gt;110),"ROJO",IF(AND(D30&lt;&gt;0,E30=0),"ROJO","")))))))))&amp;". 
"&amp;IF(AND(D30=0,E30=0),"NO",IF(OR(H30&lt;95,H30&gt;105),"SI","NO"))&amp;" hubo variación en el indicador y "&amp;IF(AND(D33=0,D35=0,H33=0,H35=0),"NO",IF(OR(H33&lt;95,H33&gt;105,H35&lt;95,H35&gt;105),"SI","NO"))&amp;" hubo variación en variables."</f>
        <v>El indicador al final del período de evaluación registró un alcanzado del 91.4 por ciento en comparación con la meta programada del 88.9 por ciento, representa un cumplimiento de la meta del 102.8 por ciento, colocando el indicador en un semáforo de color VERDE:AUNQUE EL INDICADOR ES VERDE, HAY VARIACIÓN EN VARIABLES. 
NO hubo variación en el indicador y SI hubo variación en variables.</v>
      </c>
      <c r="K31" s="107"/>
      <c r="L31" s="107"/>
      <c r="M31" s="107"/>
      <c r="N31" s="107"/>
      <c r="O31" s="107"/>
      <c r="P31" s="107"/>
      <c r="Q31" s="107"/>
      <c r="R31" s="107"/>
      <c r="S31" s="108"/>
    </row>
    <row r="32" spans="1:19" ht="239.25" customHeight="1" x14ac:dyDescent="0.25">
      <c r="A32" s="38"/>
      <c r="B32" s="63"/>
      <c r="C32" s="66"/>
      <c r="D32" s="69"/>
      <c r="E32" s="69"/>
      <c r="F32" s="76"/>
      <c r="G32" s="77"/>
      <c r="H32" s="76"/>
      <c r="I32" s="77"/>
      <c r="J32" s="129" t="s">
        <v>90</v>
      </c>
      <c r="K32" s="130"/>
      <c r="L32" s="130"/>
      <c r="M32" s="130"/>
      <c r="N32" s="130"/>
      <c r="O32" s="130"/>
      <c r="P32" s="130"/>
      <c r="Q32" s="130"/>
      <c r="R32" s="130"/>
      <c r="S32" s="131"/>
    </row>
    <row r="33" spans="1:19" ht="38.25" customHeight="1" x14ac:dyDescent="0.25">
      <c r="A33" s="38"/>
      <c r="B33" s="43" t="s">
        <v>19</v>
      </c>
      <c r="C33" s="54" t="s">
        <v>25</v>
      </c>
      <c r="D33" s="56">
        <v>4800</v>
      </c>
      <c r="E33" s="56">
        <v>5154</v>
      </c>
      <c r="F33" s="40">
        <f t="shared" ref="F33:F35" si="2">E33-D33</f>
        <v>354</v>
      </c>
      <c r="G33" s="40"/>
      <c r="H33" s="40">
        <f t="shared" ref="H33:H35" si="3">IF(D33=0,0,ROUND(E33/D33*100,1))</f>
        <v>107.4</v>
      </c>
      <c r="I33" s="40"/>
      <c r="J33" s="103" t="s">
        <v>72</v>
      </c>
      <c r="K33" s="104"/>
      <c r="L33" s="104"/>
      <c r="M33" s="104"/>
      <c r="N33" s="104"/>
      <c r="O33" s="104"/>
      <c r="P33" s="104"/>
      <c r="Q33" s="104"/>
      <c r="R33" s="104"/>
      <c r="S33" s="105"/>
    </row>
    <row r="34" spans="1:19" ht="173.25" customHeight="1" thickBot="1" x14ac:dyDescent="0.3">
      <c r="A34" s="38"/>
      <c r="B34" s="43"/>
      <c r="C34" s="55"/>
      <c r="D34" s="57"/>
      <c r="E34" s="57"/>
      <c r="F34" s="40"/>
      <c r="G34" s="40"/>
      <c r="H34" s="40"/>
      <c r="I34" s="40"/>
      <c r="J34" s="100" t="s">
        <v>91</v>
      </c>
      <c r="K34" s="101"/>
      <c r="L34" s="101"/>
      <c r="M34" s="101"/>
      <c r="N34" s="101"/>
      <c r="O34" s="101"/>
      <c r="P34" s="101"/>
      <c r="Q34" s="101"/>
      <c r="R34" s="101"/>
      <c r="S34" s="102"/>
    </row>
    <row r="35" spans="1:19" ht="37.5" customHeight="1" x14ac:dyDescent="0.25">
      <c r="A35" s="38"/>
      <c r="B35" s="94" t="s">
        <v>20</v>
      </c>
      <c r="C35" s="93" t="s">
        <v>42</v>
      </c>
      <c r="D35" s="150">
        <v>5400</v>
      </c>
      <c r="E35" s="150">
        <v>5641</v>
      </c>
      <c r="F35" s="40">
        <f t="shared" si="2"/>
        <v>241</v>
      </c>
      <c r="G35" s="40"/>
      <c r="H35" s="40">
        <f t="shared" si="3"/>
        <v>104.5</v>
      </c>
      <c r="I35" s="40"/>
      <c r="J35" s="97" t="s">
        <v>74</v>
      </c>
      <c r="K35" s="98"/>
      <c r="L35" s="98"/>
      <c r="M35" s="98"/>
      <c r="N35" s="98"/>
      <c r="O35" s="98"/>
      <c r="P35" s="98"/>
      <c r="Q35" s="98"/>
      <c r="R35" s="98"/>
      <c r="S35" s="99"/>
    </row>
    <row r="36" spans="1:19" ht="198" customHeight="1" thickBot="1" x14ac:dyDescent="0.3">
      <c r="A36" s="38"/>
      <c r="B36" s="94"/>
      <c r="C36" s="93"/>
      <c r="D36" s="150"/>
      <c r="E36" s="150"/>
      <c r="F36" s="40"/>
      <c r="G36" s="40"/>
      <c r="H36" s="40"/>
      <c r="I36" s="40"/>
      <c r="J36" s="100" t="s">
        <v>92</v>
      </c>
      <c r="K36" s="101"/>
      <c r="L36" s="101"/>
      <c r="M36" s="101"/>
      <c r="N36" s="101"/>
      <c r="O36" s="101"/>
      <c r="P36" s="101"/>
      <c r="Q36" s="101"/>
      <c r="R36" s="101"/>
      <c r="S36" s="102"/>
    </row>
    <row r="37" spans="1:19" ht="39" customHeight="1" x14ac:dyDescent="0.25">
      <c r="A37" s="38"/>
      <c r="B37" s="94"/>
      <c r="C37" s="93"/>
      <c r="D37" s="150"/>
      <c r="E37" s="150"/>
      <c r="F37" s="40"/>
      <c r="G37" s="40"/>
      <c r="H37" s="40"/>
      <c r="I37" s="40"/>
      <c r="J37" s="97" t="s">
        <v>75</v>
      </c>
      <c r="K37" s="98"/>
      <c r="L37" s="98"/>
      <c r="M37" s="98"/>
      <c r="N37" s="98"/>
      <c r="O37" s="98"/>
      <c r="P37" s="98"/>
      <c r="Q37" s="98"/>
      <c r="R37" s="98"/>
      <c r="S37" s="99"/>
    </row>
    <row r="38" spans="1:19" ht="198" customHeight="1" thickBot="1" x14ac:dyDescent="0.3">
      <c r="A38" s="39"/>
      <c r="B38" s="94"/>
      <c r="C38" s="93"/>
      <c r="D38" s="150"/>
      <c r="E38" s="150"/>
      <c r="F38" s="40"/>
      <c r="G38" s="40"/>
      <c r="H38" s="40"/>
      <c r="I38" s="40"/>
      <c r="J38" s="100" t="s">
        <v>125</v>
      </c>
      <c r="K38" s="101"/>
      <c r="L38" s="101"/>
      <c r="M38" s="101"/>
      <c r="N38" s="101"/>
      <c r="O38" s="101"/>
      <c r="P38" s="101"/>
      <c r="Q38" s="101"/>
      <c r="R38" s="101"/>
      <c r="S38" s="102"/>
    </row>
    <row r="39" spans="1:19" ht="42" customHeight="1" thickBot="1" x14ac:dyDescent="0.3">
      <c r="A39" s="109"/>
      <c r="B39" s="110"/>
      <c r="C39" s="110"/>
      <c r="D39" s="110"/>
      <c r="E39" s="110"/>
      <c r="F39" s="110"/>
      <c r="G39" s="110"/>
      <c r="H39" s="110"/>
      <c r="I39" s="110"/>
      <c r="J39" s="110"/>
      <c r="K39" s="110"/>
      <c r="L39" s="110"/>
      <c r="M39" s="110"/>
      <c r="N39" s="110"/>
      <c r="O39" s="110"/>
      <c r="P39" s="110"/>
      <c r="Q39" s="110"/>
      <c r="R39" s="110"/>
      <c r="S39" s="111"/>
    </row>
    <row r="40" spans="1:19" ht="26.25" customHeight="1" x14ac:dyDescent="0.5">
      <c r="A40" s="58" t="s">
        <v>5</v>
      </c>
      <c r="B40" s="46" t="s">
        <v>6</v>
      </c>
      <c r="C40" s="47"/>
      <c r="D40" s="70" t="s">
        <v>7</v>
      </c>
      <c r="E40" s="70"/>
      <c r="F40" s="70" t="s">
        <v>8</v>
      </c>
      <c r="G40" s="70"/>
      <c r="H40" s="70"/>
      <c r="I40" s="70"/>
      <c r="J40" s="120" t="s">
        <v>9</v>
      </c>
      <c r="K40" s="121"/>
      <c r="L40" s="121"/>
      <c r="M40" s="121"/>
      <c r="N40" s="121"/>
      <c r="O40" s="121"/>
      <c r="P40" s="121"/>
      <c r="Q40" s="121"/>
      <c r="R40" s="121"/>
      <c r="S40" s="122"/>
    </row>
    <row r="41" spans="1:19" ht="30" customHeight="1" x14ac:dyDescent="0.5">
      <c r="A41" s="59"/>
      <c r="B41" s="48"/>
      <c r="C41" s="49"/>
      <c r="D41" s="25" t="s">
        <v>10</v>
      </c>
      <c r="E41" s="25" t="s">
        <v>11</v>
      </c>
      <c r="F41" s="52" t="s">
        <v>12</v>
      </c>
      <c r="G41" s="52"/>
      <c r="H41" s="52" t="s">
        <v>13</v>
      </c>
      <c r="I41" s="52"/>
      <c r="J41" s="123"/>
      <c r="K41" s="124"/>
      <c r="L41" s="124"/>
      <c r="M41" s="124"/>
      <c r="N41" s="124"/>
      <c r="O41" s="124"/>
      <c r="P41" s="124"/>
      <c r="Q41" s="124"/>
      <c r="R41" s="124"/>
      <c r="S41" s="125"/>
    </row>
    <row r="42" spans="1:19" ht="26.25" customHeight="1" x14ac:dyDescent="0.25">
      <c r="A42" s="60"/>
      <c r="B42" s="50"/>
      <c r="C42" s="51"/>
      <c r="D42" s="26" t="s">
        <v>14</v>
      </c>
      <c r="E42" s="26" t="s">
        <v>15</v>
      </c>
      <c r="F42" s="53" t="s">
        <v>16</v>
      </c>
      <c r="G42" s="53"/>
      <c r="H42" s="53" t="s">
        <v>17</v>
      </c>
      <c r="I42" s="53"/>
      <c r="J42" s="126"/>
      <c r="K42" s="127"/>
      <c r="L42" s="127"/>
      <c r="M42" s="127"/>
      <c r="N42" s="127"/>
      <c r="O42" s="127"/>
      <c r="P42" s="127"/>
      <c r="Q42" s="127"/>
      <c r="R42" s="127"/>
      <c r="S42" s="128"/>
    </row>
    <row r="43" spans="1:19" ht="39.75" customHeight="1" x14ac:dyDescent="0.25">
      <c r="A43" s="37">
        <v>3</v>
      </c>
      <c r="B43" s="61" t="s">
        <v>18</v>
      </c>
      <c r="C43" s="64" t="s">
        <v>43</v>
      </c>
      <c r="D43" s="67">
        <f>IF(D48=0,0,ROUND(D46/D48*100,1))</f>
        <v>90</v>
      </c>
      <c r="E43" s="67">
        <f>IF(E48=0,0,ROUND(E46/E48*100,1))</f>
        <v>92</v>
      </c>
      <c r="F43" s="72">
        <f>E43-D43</f>
        <v>2</v>
      </c>
      <c r="G43" s="73"/>
      <c r="H43" s="72">
        <f>IF(D43=0,0,ROUND(E43/D43*100,1))</f>
        <v>102.2</v>
      </c>
      <c r="I43" s="73"/>
      <c r="J43" s="103" t="s">
        <v>71</v>
      </c>
      <c r="K43" s="104"/>
      <c r="L43" s="104"/>
      <c r="M43" s="104"/>
      <c r="N43" s="104"/>
      <c r="O43" s="104"/>
      <c r="P43" s="104"/>
      <c r="Q43" s="104"/>
      <c r="R43" s="104"/>
      <c r="S43" s="105"/>
    </row>
    <row r="44" spans="1:19" ht="139.5" customHeight="1" x14ac:dyDescent="0.25">
      <c r="A44" s="38"/>
      <c r="B44" s="62"/>
      <c r="C44" s="65"/>
      <c r="D44" s="68"/>
      <c r="E44" s="68"/>
      <c r="F44" s="74"/>
      <c r="G44" s="75"/>
      <c r="H44" s="74"/>
      <c r="I44" s="75"/>
      <c r="J44" s="106" t="str">
        <f>"El indicador al final del período de evaluación registró un alcanzado del "&amp;E43&amp;" por ciento en comparación con la meta programada del "&amp;D43&amp;" por ciento, representa un cumplimiento de la meta del "&amp;H43&amp;" por ciento, colocando el indicador en un semáforo de color "&amp;IF(AND(D43=0,H43=0),"",IF(AND(H43&gt;=95,H43&lt;=105,H46&gt;=95,H46&lt;=105,H48&gt;=95,H48&lt;=105),"VERDE:SE LOGRÓ LA META",IF(AND(H43&gt;=95,H43&lt;=105,H46&lt;95),"VERDE:AUNQUE EL INDICADOR ES VERDE, HAY VARIACIÓN EN VARIABLES",IF(AND(H43&gt;=95,H43&lt;=105,H46&gt;105),"VERDE:AUNQUE EL INDICADOR ES VERDE, HAY VARIACIÓN EN VARIABLES",IF(AND(H43&gt;=95,H43&lt;=105,H48&lt;95),"VERDE:AUNQUE EL INDICADOR ES VERDE, HAY VARIACIÓN EN VARIABLES",IF(AND(H43&gt;=95,H43&lt;=105,H48&gt;105),"VERDE:AUNQUE EL INDICADOR ES VERDE, HAY VARIACIÓN EN VARIABLES",IF(OR(AND(H43&gt;=90,H43&lt;95),AND(H43&gt;105,H43&lt;=110)),"AMARILLO",IF(OR(H43&lt;90,H43&gt;110),"ROJO",IF(AND(D43&lt;&gt;0,E43=0),"ROJO","")))))))))&amp;". 
"&amp;IF(AND(D43=0,E43=0),"NO",IF(OR(H43&lt;95,H43&gt;105),"SI","NO"))&amp;" hubo variación en el indicador y "&amp;IF(AND(D46=0,D48=0,H46=0,H48=0),"NO",IF(OR(H46&lt;95,H46&gt;105,H48&lt;95,H48&gt;105),"SI","NO"))&amp;" hubo variación en variables."</f>
        <v>El indicador al final del período de evaluación registró un alcanzado del 92 por ciento en comparación con la meta programada del 90 por ciento, representa un cumplimiento de la meta del 102.2 por ciento, colocando el indicador en un semáforo de color VERDE:SE LOGRÓ LA META. 
NO hubo variación en el indicador y NO hubo variación en variables.</v>
      </c>
      <c r="K44" s="107"/>
      <c r="L44" s="107"/>
      <c r="M44" s="107"/>
      <c r="N44" s="107"/>
      <c r="O44" s="107"/>
      <c r="P44" s="107"/>
      <c r="Q44" s="107"/>
      <c r="R44" s="107"/>
      <c r="S44" s="108"/>
    </row>
    <row r="45" spans="1:19" ht="280.5" customHeight="1" x14ac:dyDescent="0.25">
      <c r="A45" s="38"/>
      <c r="B45" s="63"/>
      <c r="C45" s="66"/>
      <c r="D45" s="69"/>
      <c r="E45" s="69"/>
      <c r="F45" s="76"/>
      <c r="G45" s="77"/>
      <c r="H45" s="76"/>
      <c r="I45" s="77"/>
      <c r="J45" s="129" t="s">
        <v>93</v>
      </c>
      <c r="K45" s="130"/>
      <c r="L45" s="130"/>
      <c r="M45" s="130"/>
      <c r="N45" s="130"/>
      <c r="O45" s="130"/>
      <c r="P45" s="130"/>
      <c r="Q45" s="130"/>
      <c r="R45" s="130"/>
      <c r="S45" s="131"/>
    </row>
    <row r="46" spans="1:19" ht="42" customHeight="1" x14ac:dyDescent="0.25">
      <c r="A46" s="38"/>
      <c r="B46" s="43" t="s">
        <v>19</v>
      </c>
      <c r="C46" s="132" t="s">
        <v>44</v>
      </c>
      <c r="D46" s="41">
        <v>540</v>
      </c>
      <c r="E46" s="56">
        <v>552</v>
      </c>
      <c r="F46" s="72">
        <f>E46-D46</f>
        <v>12</v>
      </c>
      <c r="G46" s="73"/>
      <c r="H46" s="72">
        <f>IF(D46=0,0,ROUND(E46/D46*100,1))</f>
        <v>102.2</v>
      </c>
      <c r="I46" s="73"/>
      <c r="J46" s="103" t="s">
        <v>72</v>
      </c>
      <c r="K46" s="104"/>
      <c r="L46" s="104"/>
      <c r="M46" s="104"/>
      <c r="N46" s="104"/>
      <c r="O46" s="104"/>
      <c r="P46" s="104"/>
      <c r="Q46" s="104"/>
      <c r="R46" s="104"/>
      <c r="S46" s="105"/>
    </row>
    <row r="47" spans="1:19" ht="173.25" customHeight="1" thickBot="1" x14ac:dyDescent="0.3">
      <c r="A47" s="38"/>
      <c r="B47" s="43"/>
      <c r="C47" s="132"/>
      <c r="D47" s="41"/>
      <c r="E47" s="57"/>
      <c r="F47" s="76"/>
      <c r="G47" s="77"/>
      <c r="H47" s="76"/>
      <c r="I47" s="77"/>
      <c r="J47" s="100" t="s">
        <v>94</v>
      </c>
      <c r="K47" s="101"/>
      <c r="L47" s="101"/>
      <c r="M47" s="101"/>
      <c r="N47" s="101"/>
      <c r="O47" s="101"/>
      <c r="P47" s="101"/>
      <c r="Q47" s="101"/>
      <c r="R47" s="101"/>
      <c r="S47" s="102"/>
    </row>
    <row r="48" spans="1:19" ht="41.25" customHeight="1" x14ac:dyDescent="0.25">
      <c r="A48" s="38"/>
      <c r="B48" s="43" t="s">
        <v>20</v>
      </c>
      <c r="C48" s="42" t="s">
        <v>45</v>
      </c>
      <c r="D48" s="41">
        <v>600</v>
      </c>
      <c r="E48" s="41">
        <v>600</v>
      </c>
      <c r="F48" s="40">
        <f>E48-D48</f>
        <v>0</v>
      </c>
      <c r="G48" s="40"/>
      <c r="H48" s="40">
        <f>IF(D48=0,0,ROUND(E48/D48*100,1))</f>
        <v>100</v>
      </c>
      <c r="I48" s="40"/>
      <c r="J48" s="97" t="s">
        <v>74</v>
      </c>
      <c r="K48" s="98"/>
      <c r="L48" s="98"/>
      <c r="M48" s="98"/>
      <c r="N48" s="98"/>
      <c r="O48" s="98"/>
      <c r="P48" s="98"/>
      <c r="Q48" s="98"/>
      <c r="R48" s="98"/>
      <c r="S48" s="99"/>
    </row>
    <row r="49" spans="1:19" ht="156" customHeight="1" thickBot="1" x14ac:dyDescent="0.3">
      <c r="A49" s="38"/>
      <c r="B49" s="43"/>
      <c r="C49" s="42"/>
      <c r="D49" s="41"/>
      <c r="E49" s="41"/>
      <c r="F49" s="40"/>
      <c r="G49" s="40"/>
      <c r="H49" s="40"/>
      <c r="I49" s="40"/>
      <c r="J49" s="100" t="s">
        <v>95</v>
      </c>
      <c r="K49" s="101"/>
      <c r="L49" s="101"/>
      <c r="M49" s="101"/>
      <c r="N49" s="101"/>
      <c r="O49" s="101"/>
      <c r="P49" s="101"/>
      <c r="Q49" s="101"/>
      <c r="R49" s="101"/>
      <c r="S49" s="102"/>
    </row>
    <row r="50" spans="1:19" ht="42" customHeight="1" x14ac:dyDescent="0.25">
      <c r="A50" s="38"/>
      <c r="B50" s="43"/>
      <c r="C50" s="42"/>
      <c r="D50" s="41"/>
      <c r="E50" s="41"/>
      <c r="F50" s="40"/>
      <c r="G50" s="40"/>
      <c r="H50" s="40"/>
      <c r="I50" s="40"/>
      <c r="J50" s="97" t="s">
        <v>75</v>
      </c>
      <c r="K50" s="98"/>
      <c r="L50" s="98"/>
      <c r="M50" s="98"/>
      <c r="N50" s="98"/>
      <c r="O50" s="98"/>
      <c r="P50" s="98"/>
      <c r="Q50" s="98"/>
      <c r="R50" s="98"/>
      <c r="S50" s="99"/>
    </row>
    <row r="51" spans="1:19" ht="156" customHeight="1" thickBot="1" x14ac:dyDescent="0.3">
      <c r="A51" s="39"/>
      <c r="B51" s="43"/>
      <c r="C51" s="42"/>
      <c r="D51" s="41"/>
      <c r="E51" s="41"/>
      <c r="F51" s="40"/>
      <c r="G51" s="40"/>
      <c r="H51" s="40"/>
      <c r="I51" s="40"/>
      <c r="J51" s="100" t="s">
        <v>89</v>
      </c>
      <c r="K51" s="101"/>
      <c r="L51" s="101"/>
      <c r="M51" s="101"/>
      <c r="N51" s="101"/>
      <c r="O51" s="101"/>
      <c r="P51" s="101"/>
      <c r="Q51" s="101"/>
      <c r="R51" s="101"/>
      <c r="S51" s="102"/>
    </row>
    <row r="52" spans="1:19" ht="54" customHeight="1" thickBot="1" x14ac:dyDescent="0.3">
      <c r="A52" s="10"/>
      <c r="B52" s="11"/>
      <c r="C52" s="11"/>
      <c r="D52" s="11"/>
      <c r="E52" s="11"/>
      <c r="F52" s="11"/>
      <c r="G52" s="11"/>
      <c r="H52" s="11"/>
      <c r="I52" s="11"/>
      <c r="J52" s="11"/>
      <c r="K52" s="11"/>
      <c r="L52" s="11"/>
      <c r="M52" s="11"/>
      <c r="N52" s="11"/>
      <c r="O52" s="11"/>
      <c r="P52" s="11"/>
      <c r="Q52" s="11"/>
      <c r="R52" s="11"/>
      <c r="S52" s="11"/>
    </row>
    <row r="53" spans="1:19" ht="26.25" customHeight="1" x14ac:dyDescent="0.5">
      <c r="A53" s="58" t="s">
        <v>5</v>
      </c>
      <c r="B53" s="46" t="s">
        <v>6</v>
      </c>
      <c r="C53" s="47"/>
      <c r="D53" s="70" t="s">
        <v>7</v>
      </c>
      <c r="E53" s="70"/>
      <c r="F53" s="70" t="s">
        <v>8</v>
      </c>
      <c r="G53" s="70"/>
      <c r="H53" s="70"/>
      <c r="I53" s="70"/>
      <c r="J53" s="120" t="s">
        <v>9</v>
      </c>
      <c r="K53" s="121"/>
      <c r="L53" s="121"/>
      <c r="M53" s="121"/>
      <c r="N53" s="121"/>
      <c r="O53" s="121"/>
      <c r="P53" s="121"/>
      <c r="Q53" s="121"/>
      <c r="R53" s="121"/>
      <c r="S53" s="122"/>
    </row>
    <row r="54" spans="1:19" ht="30" customHeight="1" x14ac:dyDescent="0.5">
      <c r="A54" s="59"/>
      <c r="B54" s="48"/>
      <c r="C54" s="49"/>
      <c r="D54" s="25" t="s">
        <v>10</v>
      </c>
      <c r="E54" s="25" t="s">
        <v>11</v>
      </c>
      <c r="F54" s="52" t="s">
        <v>12</v>
      </c>
      <c r="G54" s="52"/>
      <c r="H54" s="52" t="s">
        <v>13</v>
      </c>
      <c r="I54" s="52"/>
      <c r="J54" s="123"/>
      <c r="K54" s="124"/>
      <c r="L54" s="124"/>
      <c r="M54" s="124"/>
      <c r="N54" s="124"/>
      <c r="O54" s="124"/>
      <c r="P54" s="124"/>
      <c r="Q54" s="124"/>
      <c r="R54" s="124"/>
      <c r="S54" s="125"/>
    </row>
    <row r="55" spans="1:19" ht="26.25" customHeight="1" x14ac:dyDescent="0.25">
      <c r="A55" s="60"/>
      <c r="B55" s="50"/>
      <c r="C55" s="51"/>
      <c r="D55" s="26" t="s">
        <v>14</v>
      </c>
      <c r="E55" s="26" t="s">
        <v>15</v>
      </c>
      <c r="F55" s="53" t="s">
        <v>16</v>
      </c>
      <c r="G55" s="53"/>
      <c r="H55" s="53" t="s">
        <v>17</v>
      </c>
      <c r="I55" s="53"/>
      <c r="J55" s="126"/>
      <c r="K55" s="127"/>
      <c r="L55" s="127"/>
      <c r="M55" s="127"/>
      <c r="N55" s="127"/>
      <c r="O55" s="127"/>
      <c r="P55" s="127"/>
      <c r="Q55" s="127"/>
      <c r="R55" s="127"/>
      <c r="S55" s="128"/>
    </row>
    <row r="56" spans="1:19" ht="40.5" customHeight="1" x14ac:dyDescent="0.25">
      <c r="A56" s="37">
        <v>4</v>
      </c>
      <c r="B56" s="61" t="s">
        <v>18</v>
      </c>
      <c r="C56" s="64" t="s">
        <v>26</v>
      </c>
      <c r="D56" s="67">
        <f>IF(D61=0,0,ROUND(D59/D61*100,1))</f>
        <v>81.099999999999994</v>
      </c>
      <c r="E56" s="67">
        <f>IF(E61=0,0,ROUND(E59/E61*100,1))</f>
        <v>80.8</v>
      </c>
      <c r="F56" s="72">
        <f>E56-D56</f>
        <v>-0.29999999999999716</v>
      </c>
      <c r="G56" s="73"/>
      <c r="H56" s="72">
        <f>IF(D56=0,0,ROUND(E56/D56*100,1))</f>
        <v>99.6</v>
      </c>
      <c r="I56" s="73"/>
      <c r="J56" s="103" t="s">
        <v>71</v>
      </c>
      <c r="K56" s="104"/>
      <c r="L56" s="104"/>
      <c r="M56" s="104"/>
      <c r="N56" s="104"/>
      <c r="O56" s="104"/>
      <c r="P56" s="104"/>
      <c r="Q56" s="104"/>
      <c r="R56" s="104"/>
      <c r="S56" s="105"/>
    </row>
    <row r="57" spans="1:19" ht="136.5" customHeight="1" x14ac:dyDescent="0.25">
      <c r="A57" s="38"/>
      <c r="B57" s="62"/>
      <c r="C57" s="65"/>
      <c r="D57" s="68"/>
      <c r="E57" s="68"/>
      <c r="F57" s="74"/>
      <c r="G57" s="75"/>
      <c r="H57" s="74"/>
      <c r="I57" s="75"/>
      <c r="J57" s="106" t="str">
        <f>"El indicador al final del período de evaluación registró un alcanzado del "&amp;E56&amp;" por ciento en comparación con la meta programada del "&amp;D56&amp;" por ciento, representa un cumplimiento de la meta del "&amp;H56&amp;" por ciento, colocando el indicador en un semáforo de color "&amp;IF(AND(D56=0,H56=0),"",IF(AND(H56&gt;=95,H56&lt;=105,H59&gt;=95,H59&lt;=105,H61&gt;=95,H61&lt;=105),"VERDE:SE LOGRÓ LA META",IF(AND(H56&gt;=95,H56&lt;=105,H59&lt;95),"VERDE:AUNQUE EL INDICADOR ES VERDE, HAY VARIACIÓN EN VARIABLES",IF(AND(H56&gt;=95,H56&lt;=105,H59&gt;105),"VERDE:AUNQUE EL INDICADOR ES VERDE, HAY VARIACIÓN EN VARIABLES",IF(AND(H56&gt;=95,H56&lt;=105,H61&lt;95),"VERDE:AUNQUE EL INDICADOR ES VERDE, HAY VARIACIÓN EN VARIABLES",IF(AND(H56&gt;=95,H56&lt;=105,H61&gt;105),"VERDE:AUNQUE EL INDICADOR ES VERDE, HAY VARIACIÓN EN VARIABLES",IF(OR(AND(H56&gt;=90,H56&lt;95),AND(H56&gt;105,H56&lt;=110)),"AMARILLO",IF(OR(H56&lt;90,H56&gt;110),"ROJO",IF(AND(D56&lt;&gt;0,E56=0),"ROJO","")))))))))&amp;". 
"&amp;IF(AND(D56=0,E56=0),"NO",IF(OR(H56&lt;95,H56&gt;105),"SI","NO"))&amp;" hubo variación en el indicador y "&amp;IF(AND(D59=0,D61=0,H59=0,H61=0),"NO",IF(OR(H59&lt;95,H59&gt;105,H61&lt;95,H61&gt;105),"SI","NO"))&amp;" hubo variación en variables."</f>
        <v>El indicador al final del período de evaluación registró un alcanzado del 80.8 por ciento en comparación con la meta programada del 81.1 por ciento, representa un cumplimiento de la meta del 99.6 por ciento, colocando el indicador en un semáforo de color VERDE:SE LOGRÓ LA META. 
NO hubo variación en el indicador y NO hubo variación en variables.</v>
      </c>
      <c r="K57" s="107"/>
      <c r="L57" s="107"/>
      <c r="M57" s="107"/>
      <c r="N57" s="107"/>
      <c r="O57" s="107"/>
      <c r="P57" s="107"/>
      <c r="Q57" s="107"/>
      <c r="R57" s="107"/>
      <c r="S57" s="108"/>
    </row>
    <row r="58" spans="1:19" ht="264" customHeight="1" x14ac:dyDescent="0.25">
      <c r="A58" s="38"/>
      <c r="B58" s="63"/>
      <c r="C58" s="66"/>
      <c r="D58" s="69"/>
      <c r="E58" s="69"/>
      <c r="F58" s="76"/>
      <c r="G58" s="77"/>
      <c r="H58" s="76"/>
      <c r="I58" s="77"/>
      <c r="J58" s="129" t="s">
        <v>96</v>
      </c>
      <c r="K58" s="130"/>
      <c r="L58" s="130"/>
      <c r="M58" s="130"/>
      <c r="N58" s="130"/>
      <c r="O58" s="130"/>
      <c r="P58" s="130"/>
      <c r="Q58" s="130"/>
      <c r="R58" s="130"/>
      <c r="S58" s="131"/>
    </row>
    <row r="59" spans="1:19" ht="35.25" customHeight="1" x14ac:dyDescent="0.25">
      <c r="A59" s="38"/>
      <c r="B59" s="133" t="s">
        <v>19</v>
      </c>
      <c r="C59" s="54" t="s">
        <v>27</v>
      </c>
      <c r="D59" s="56">
        <v>9000</v>
      </c>
      <c r="E59" s="56">
        <v>9258</v>
      </c>
      <c r="F59" s="72">
        <f>E59-D59</f>
        <v>258</v>
      </c>
      <c r="G59" s="73"/>
      <c r="H59" s="72">
        <f>IF(D59=0,0,ROUND(E59/D59*100,1))</f>
        <v>102.9</v>
      </c>
      <c r="I59" s="73"/>
      <c r="J59" s="103" t="s">
        <v>72</v>
      </c>
      <c r="K59" s="104"/>
      <c r="L59" s="104"/>
      <c r="M59" s="104"/>
      <c r="N59" s="104"/>
      <c r="O59" s="104"/>
      <c r="P59" s="104"/>
      <c r="Q59" s="104"/>
      <c r="R59" s="104"/>
      <c r="S59" s="105"/>
    </row>
    <row r="60" spans="1:19" ht="180.75" customHeight="1" thickBot="1" x14ac:dyDescent="0.3">
      <c r="A60" s="38"/>
      <c r="B60" s="134"/>
      <c r="C60" s="55"/>
      <c r="D60" s="57"/>
      <c r="E60" s="57"/>
      <c r="F60" s="76"/>
      <c r="G60" s="77"/>
      <c r="H60" s="76"/>
      <c r="I60" s="77"/>
      <c r="J60" s="100" t="s">
        <v>97</v>
      </c>
      <c r="K60" s="101"/>
      <c r="L60" s="101"/>
      <c r="M60" s="101"/>
      <c r="N60" s="101"/>
      <c r="O60" s="101"/>
      <c r="P60" s="101"/>
      <c r="Q60" s="101"/>
      <c r="R60" s="101"/>
      <c r="S60" s="102"/>
    </row>
    <row r="61" spans="1:19" ht="38.25" customHeight="1" x14ac:dyDescent="0.25">
      <c r="A61" s="38"/>
      <c r="B61" s="43" t="s">
        <v>20</v>
      </c>
      <c r="C61" s="42" t="s">
        <v>46</v>
      </c>
      <c r="D61" s="41">
        <v>11100</v>
      </c>
      <c r="E61" s="41">
        <v>11461</v>
      </c>
      <c r="F61" s="40">
        <f>E61-D61</f>
        <v>361</v>
      </c>
      <c r="G61" s="40"/>
      <c r="H61" s="40">
        <f>IF(D61=0,0,ROUND(E61/D61*100,1))</f>
        <v>103.3</v>
      </c>
      <c r="I61" s="40"/>
      <c r="J61" s="97" t="s">
        <v>74</v>
      </c>
      <c r="K61" s="98"/>
      <c r="L61" s="98"/>
      <c r="M61" s="98"/>
      <c r="N61" s="98"/>
      <c r="O61" s="98"/>
      <c r="P61" s="98"/>
      <c r="Q61" s="98"/>
      <c r="R61" s="98"/>
      <c r="S61" s="99"/>
    </row>
    <row r="62" spans="1:19" ht="169.5" customHeight="1" thickBot="1" x14ac:dyDescent="0.3">
      <c r="A62" s="38"/>
      <c r="B62" s="43"/>
      <c r="C62" s="42"/>
      <c r="D62" s="41"/>
      <c r="E62" s="41"/>
      <c r="F62" s="40"/>
      <c r="G62" s="40"/>
      <c r="H62" s="40"/>
      <c r="I62" s="40"/>
      <c r="J62" s="100" t="s">
        <v>98</v>
      </c>
      <c r="K62" s="101"/>
      <c r="L62" s="101"/>
      <c r="M62" s="101"/>
      <c r="N62" s="101"/>
      <c r="O62" s="101"/>
      <c r="P62" s="101"/>
      <c r="Q62" s="101"/>
      <c r="R62" s="101"/>
      <c r="S62" s="102"/>
    </row>
    <row r="63" spans="1:19" ht="43.5" customHeight="1" x14ac:dyDescent="0.25">
      <c r="A63" s="38"/>
      <c r="B63" s="43"/>
      <c r="C63" s="42"/>
      <c r="D63" s="41"/>
      <c r="E63" s="41"/>
      <c r="F63" s="40"/>
      <c r="G63" s="40"/>
      <c r="H63" s="40"/>
      <c r="I63" s="40"/>
      <c r="J63" s="97" t="s">
        <v>75</v>
      </c>
      <c r="K63" s="98"/>
      <c r="L63" s="98"/>
      <c r="M63" s="98"/>
      <c r="N63" s="98"/>
      <c r="O63" s="98"/>
      <c r="P63" s="98"/>
      <c r="Q63" s="98"/>
      <c r="R63" s="98"/>
      <c r="S63" s="99"/>
    </row>
    <row r="64" spans="1:19" ht="169.5" customHeight="1" thickBot="1" x14ac:dyDescent="0.3">
      <c r="A64" s="39"/>
      <c r="B64" s="43"/>
      <c r="C64" s="42"/>
      <c r="D64" s="41"/>
      <c r="E64" s="41"/>
      <c r="F64" s="40"/>
      <c r="G64" s="40"/>
      <c r="H64" s="40"/>
      <c r="I64" s="40"/>
      <c r="J64" s="100" t="s">
        <v>126</v>
      </c>
      <c r="K64" s="101"/>
      <c r="L64" s="101"/>
      <c r="M64" s="101"/>
      <c r="N64" s="101"/>
      <c r="O64" s="101"/>
      <c r="P64" s="101"/>
      <c r="Q64" s="101"/>
      <c r="R64" s="101"/>
      <c r="S64" s="102"/>
    </row>
    <row r="65" spans="1:19" ht="52.5" customHeight="1" thickBot="1" x14ac:dyDescent="0.3">
      <c r="A65" s="109"/>
      <c r="B65" s="110"/>
      <c r="C65" s="110"/>
      <c r="D65" s="110"/>
      <c r="E65" s="110"/>
      <c r="F65" s="110"/>
      <c r="G65" s="110"/>
      <c r="H65" s="110"/>
      <c r="I65" s="110"/>
      <c r="J65" s="110"/>
      <c r="K65" s="110"/>
      <c r="L65" s="110"/>
      <c r="M65" s="110"/>
      <c r="N65" s="110"/>
      <c r="O65" s="110"/>
      <c r="P65" s="110"/>
      <c r="Q65" s="110"/>
      <c r="R65" s="110"/>
      <c r="S65" s="111"/>
    </row>
    <row r="66" spans="1:19" ht="36" customHeight="1" x14ac:dyDescent="0.5">
      <c r="A66" s="58" t="s">
        <v>5</v>
      </c>
      <c r="B66" s="46" t="s">
        <v>6</v>
      </c>
      <c r="C66" s="47"/>
      <c r="D66" s="70" t="s">
        <v>7</v>
      </c>
      <c r="E66" s="70"/>
      <c r="F66" s="70" t="s">
        <v>8</v>
      </c>
      <c r="G66" s="70"/>
      <c r="H66" s="70"/>
      <c r="I66" s="70"/>
      <c r="J66" s="120" t="s">
        <v>9</v>
      </c>
      <c r="K66" s="121"/>
      <c r="L66" s="121"/>
      <c r="M66" s="121"/>
      <c r="N66" s="121"/>
      <c r="O66" s="121"/>
      <c r="P66" s="121"/>
      <c r="Q66" s="121"/>
      <c r="R66" s="121"/>
      <c r="S66" s="122"/>
    </row>
    <row r="67" spans="1:19" ht="30" customHeight="1" x14ac:dyDescent="0.5">
      <c r="A67" s="59"/>
      <c r="B67" s="48"/>
      <c r="C67" s="49"/>
      <c r="D67" s="25" t="s">
        <v>10</v>
      </c>
      <c r="E67" s="25" t="s">
        <v>11</v>
      </c>
      <c r="F67" s="52" t="s">
        <v>12</v>
      </c>
      <c r="G67" s="52"/>
      <c r="H67" s="52" t="s">
        <v>13</v>
      </c>
      <c r="I67" s="52"/>
      <c r="J67" s="123"/>
      <c r="K67" s="124"/>
      <c r="L67" s="124"/>
      <c r="M67" s="124"/>
      <c r="N67" s="124"/>
      <c r="O67" s="124"/>
      <c r="P67" s="124"/>
      <c r="Q67" s="124"/>
      <c r="R67" s="124"/>
      <c r="S67" s="125"/>
    </row>
    <row r="68" spans="1:19" ht="35.25" customHeight="1" x14ac:dyDescent="0.25">
      <c r="A68" s="60"/>
      <c r="B68" s="50"/>
      <c r="C68" s="51"/>
      <c r="D68" s="26" t="s">
        <v>14</v>
      </c>
      <c r="E68" s="26" t="s">
        <v>15</v>
      </c>
      <c r="F68" s="53" t="s">
        <v>16</v>
      </c>
      <c r="G68" s="53"/>
      <c r="H68" s="53" t="s">
        <v>17</v>
      </c>
      <c r="I68" s="53"/>
      <c r="J68" s="126"/>
      <c r="K68" s="127"/>
      <c r="L68" s="127"/>
      <c r="M68" s="127"/>
      <c r="N68" s="127"/>
      <c r="O68" s="127"/>
      <c r="P68" s="127"/>
      <c r="Q68" s="127"/>
      <c r="R68" s="127"/>
      <c r="S68" s="128"/>
    </row>
    <row r="69" spans="1:19" ht="37.5" customHeight="1" x14ac:dyDescent="0.25">
      <c r="A69" s="37">
        <v>5</v>
      </c>
      <c r="B69" s="61" t="s">
        <v>18</v>
      </c>
      <c r="C69" s="64" t="s">
        <v>28</v>
      </c>
      <c r="D69" s="67">
        <f>IF(D74=0,0,ROUND(D72/D74*100,1))</f>
        <v>62.2</v>
      </c>
      <c r="E69" s="67">
        <f>IF(E74=0,0,ROUND(E72/E74*100,1))</f>
        <v>78.599999999999994</v>
      </c>
      <c r="F69" s="72">
        <f>E69-D69</f>
        <v>16.399999999999991</v>
      </c>
      <c r="G69" s="73"/>
      <c r="H69" s="72">
        <f>IF(D69=0,0,ROUND(E69/D69*100,1))</f>
        <v>126.4</v>
      </c>
      <c r="I69" s="73"/>
      <c r="J69" s="103" t="s">
        <v>71</v>
      </c>
      <c r="K69" s="104"/>
      <c r="L69" s="104"/>
      <c r="M69" s="104"/>
      <c r="N69" s="104"/>
      <c r="O69" s="104"/>
      <c r="P69" s="104"/>
      <c r="Q69" s="104"/>
      <c r="R69" s="104"/>
      <c r="S69" s="105"/>
    </row>
    <row r="70" spans="1:19" ht="171" customHeight="1" x14ac:dyDescent="0.25">
      <c r="A70" s="38"/>
      <c r="B70" s="62"/>
      <c r="C70" s="65"/>
      <c r="D70" s="68"/>
      <c r="E70" s="68"/>
      <c r="F70" s="74"/>
      <c r="G70" s="75"/>
      <c r="H70" s="74"/>
      <c r="I70" s="75"/>
      <c r="J70" s="106" t="str">
        <f>"El indicador al final del período de evaluación registró un alcanzado del "&amp;E69&amp;" por ciento en comparación con la meta programada del "&amp;D69&amp;" por ciento, representa un cumplimiento de la meta del "&amp;H69&amp;" por ciento, colocando el indicador en un semáforo de color "&amp;IF(AND(D69=0,H69=0),"",IF(AND(H69&gt;=95,H69&lt;=105,H72&gt;=95,H72&lt;=105,H74&gt;=95,H74&lt;=105),"VERDE:SE LOGRÓ LA META",IF(AND(H69&gt;=95,H69&lt;=105,H72&lt;95),"VERDE:AUNQUE EL INDICADOR ES VERDE, HAY VARIACIÓN EN VARIABLES",IF(AND(H69&gt;=95,H69&lt;=105,H72&gt;105),"VERDE:AUNQUE EL INDICADOR ES VERDE, HAY VARIACIÓN EN VARIABLES",IF(AND(H69&gt;=95,H69&lt;=105,H74&lt;95),"VERDE:AUNQUE EL INDICADOR ES VERDE, HAY VARIACIÓN EN VARIABLES",IF(AND(H69&gt;=95,H69&lt;=105,H74&gt;105),"VERDE:AUNQUE EL INDICADOR ES VERDE, HAY VARIACIÓN EN VARIABLES",IF(OR(AND(H69&gt;=90,H69&lt;95),AND(H69&gt;105,H69&lt;=110)),"AMARILLO",IF(OR(H69&lt;90,H69&gt;110),"ROJO",IF(AND(D69&lt;&gt;0,E69=0),"ROJO","")))))))))&amp;". 
"&amp;IF(AND(D69=0,E69=0),"NO",IF(OR(H69&lt;95,H69&gt;105),"SI","NO"))&amp;" hubo variación en el indicador y "&amp;IF(AND(D72=0,D74=0,H72=0,H74=0),"NO",IF(OR(H72&lt;95,H72&gt;105,H74&lt;95,H74&gt;105),"SI","NO"))&amp;" hubo variación en variables."</f>
        <v>El indicador al final del período de evaluación registró un alcanzado del 78.6 por ciento en comparación con la meta programada del 62.2 por ciento, representa un cumplimiento de la meta del 126.4 por ciento, colocando el indicador en un semáforo de color ROJO. 
SI hubo variación en el indicador y SI hubo variación en variables.</v>
      </c>
      <c r="K70" s="107"/>
      <c r="L70" s="107"/>
      <c r="M70" s="107"/>
      <c r="N70" s="107"/>
      <c r="O70" s="107"/>
      <c r="P70" s="107"/>
      <c r="Q70" s="107"/>
      <c r="R70" s="107"/>
      <c r="S70" s="108"/>
    </row>
    <row r="71" spans="1:19" ht="302.25" customHeight="1" x14ac:dyDescent="0.25">
      <c r="A71" s="38"/>
      <c r="B71" s="63"/>
      <c r="C71" s="66"/>
      <c r="D71" s="69"/>
      <c r="E71" s="69"/>
      <c r="F71" s="76"/>
      <c r="G71" s="77"/>
      <c r="H71" s="76"/>
      <c r="I71" s="77"/>
      <c r="J71" s="129" t="s">
        <v>99</v>
      </c>
      <c r="K71" s="130"/>
      <c r="L71" s="130"/>
      <c r="M71" s="130"/>
      <c r="N71" s="130"/>
      <c r="O71" s="130"/>
      <c r="P71" s="130"/>
      <c r="Q71" s="130"/>
      <c r="R71" s="130"/>
      <c r="S71" s="131"/>
    </row>
    <row r="72" spans="1:19" ht="42" customHeight="1" x14ac:dyDescent="0.25">
      <c r="A72" s="38"/>
      <c r="B72" s="133" t="s">
        <v>19</v>
      </c>
      <c r="C72" s="71" t="s">
        <v>29</v>
      </c>
      <c r="D72" s="41">
        <v>33600</v>
      </c>
      <c r="E72" s="41">
        <v>40770</v>
      </c>
      <c r="F72" s="40">
        <f t="shared" ref="F72" si="4">E72-D72</f>
        <v>7170</v>
      </c>
      <c r="G72" s="40"/>
      <c r="H72" s="40">
        <f t="shared" ref="H72" si="5">IF(D72=0,0,ROUND(E72/D72*100,1))</f>
        <v>121.3</v>
      </c>
      <c r="I72" s="40"/>
      <c r="J72" s="103" t="s">
        <v>72</v>
      </c>
      <c r="K72" s="104"/>
      <c r="L72" s="104"/>
      <c r="M72" s="104"/>
      <c r="N72" s="104"/>
      <c r="O72" s="104"/>
      <c r="P72" s="104"/>
      <c r="Q72" s="104"/>
      <c r="R72" s="104"/>
      <c r="S72" s="105"/>
    </row>
    <row r="73" spans="1:19" ht="210.75" customHeight="1" thickBot="1" x14ac:dyDescent="0.3">
      <c r="A73" s="38"/>
      <c r="B73" s="134"/>
      <c r="C73" s="71"/>
      <c r="D73" s="41"/>
      <c r="E73" s="41"/>
      <c r="F73" s="40"/>
      <c r="G73" s="40"/>
      <c r="H73" s="40"/>
      <c r="I73" s="40"/>
      <c r="J73" s="100" t="s">
        <v>100</v>
      </c>
      <c r="K73" s="101"/>
      <c r="L73" s="101"/>
      <c r="M73" s="101"/>
      <c r="N73" s="101"/>
      <c r="O73" s="101"/>
      <c r="P73" s="101"/>
      <c r="Q73" s="101"/>
      <c r="R73" s="101"/>
      <c r="S73" s="102"/>
    </row>
    <row r="74" spans="1:19" ht="48" customHeight="1" x14ac:dyDescent="0.25">
      <c r="A74" s="38"/>
      <c r="B74" s="43" t="s">
        <v>20</v>
      </c>
      <c r="C74" s="42" t="s">
        <v>47</v>
      </c>
      <c r="D74" s="41">
        <v>54000</v>
      </c>
      <c r="E74" s="41">
        <v>51850</v>
      </c>
      <c r="F74" s="40">
        <f>E74-D74</f>
        <v>-2150</v>
      </c>
      <c r="G74" s="40"/>
      <c r="H74" s="40">
        <f>IF(D74=0,0,ROUND(E74/D74*100,1))</f>
        <v>96</v>
      </c>
      <c r="I74" s="40"/>
      <c r="J74" s="97" t="s">
        <v>74</v>
      </c>
      <c r="K74" s="98"/>
      <c r="L74" s="98"/>
      <c r="M74" s="98"/>
      <c r="N74" s="98"/>
      <c r="O74" s="98"/>
      <c r="P74" s="98"/>
      <c r="Q74" s="98"/>
      <c r="R74" s="98"/>
      <c r="S74" s="99"/>
    </row>
    <row r="75" spans="1:19" ht="194.25" customHeight="1" thickBot="1" x14ac:dyDescent="0.3">
      <c r="A75" s="38"/>
      <c r="B75" s="43"/>
      <c r="C75" s="42"/>
      <c r="D75" s="41"/>
      <c r="E75" s="41"/>
      <c r="F75" s="40"/>
      <c r="G75" s="40"/>
      <c r="H75" s="40"/>
      <c r="I75" s="40"/>
      <c r="J75" s="100" t="s">
        <v>101</v>
      </c>
      <c r="K75" s="101"/>
      <c r="L75" s="101"/>
      <c r="M75" s="101"/>
      <c r="N75" s="101"/>
      <c r="O75" s="101"/>
      <c r="P75" s="101"/>
      <c r="Q75" s="101"/>
      <c r="R75" s="101"/>
      <c r="S75" s="102"/>
    </row>
    <row r="76" spans="1:19" ht="53.25" customHeight="1" x14ac:dyDescent="0.25">
      <c r="A76" s="38"/>
      <c r="B76" s="43"/>
      <c r="C76" s="42"/>
      <c r="D76" s="41"/>
      <c r="E76" s="41"/>
      <c r="F76" s="40"/>
      <c r="G76" s="40"/>
      <c r="H76" s="40"/>
      <c r="I76" s="40"/>
      <c r="J76" s="97" t="s">
        <v>75</v>
      </c>
      <c r="K76" s="98"/>
      <c r="L76" s="98"/>
      <c r="M76" s="98"/>
      <c r="N76" s="98"/>
      <c r="O76" s="98"/>
      <c r="P76" s="98"/>
      <c r="Q76" s="98"/>
      <c r="R76" s="98"/>
      <c r="S76" s="99"/>
    </row>
    <row r="77" spans="1:19" ht="194.25" customHeight="1" thickBot="1" x14ac:dyDescent="0.3">
      <c r="A77" s="38"/>
      <c r="B77" s="43"/>
      <c r="C77" s="42"/>
      <c r="D77" s="41"/>
      <c r="E77" s="41"/>
      <c r="F77" s="40"/>
      <c r="G77" s="40"/>
      <c r="H77" s="40"/>
      <c r="I77" s="40"/>
      <c r="J77" s="100" t="s">
        <v>126</v>
      </c>
      <c r="K77" s="101"/>
      <c r="L77" s="101"/>
      <c r="M77" s="101"/>
      <c r="N77" s="101"/>
      <c r="O77" s="101"/>
      <c r="P77" s="101"/>
      <c r="Q77" s="101"/>
      <c r="R77" s="101"/>
      <c r="S77" s="102"/>
    </row>
    <row r="78" spans="1:19" ht="52.5" customHeight="1" thickBot="1" x14ac:dyDescent="0.3">
      <c r="A78" s="16"/>
      <c r="B78" s="13"/>
      <c r="C78" s="34"/>
      <c r="D78" s="36"/>
      <c r="E78" s="36"/>
      <c r="F78" s="35"/>
      <c r="G78" s="35"/>
      <c r="H78" s="35"/>
      <c r="I78" s="35"/>
      <c r="J78" s="14"/>
      <c r="K78" s="14"/>
      <c r="L78" s="14"/>
      <c r="M78" s="14"/>
      <c r="N78" s="14"/>
      <c r="O78" s="14"/>
      <c r="P78" s="14"/>
      <c r="Q78" s="14"/>
      <c r="R78" s="14"/>
      <c r="S78" s="15"/>
    </row>
    <row r="79" spans="1:19" ht="36.75" customHeight="1" x14ac:dyDescent="0.5">
      <c r="A79" s="58" t="s">
        <v>5</v>
      </c>
      <c r="B79" s="46" t="s">
        <v>6</v>
      </c>
      <c r="C79" s="47"/>
      <c r="D79" s="70" t="s">
        <v>7</v>
      </c>
      <c r="E79" s="70"/>
      <c r="F79" s="70" t="s">
        <v>8</v>
      </c>
      <c r="G79" s="70"/>
      <c r="H79" s="70"/>
      <c r="I79" s="70"/>
      <c r="J79" s="120" t="s">
        <v>9</v>
      </c>
      <c r="K79" s="121"/>
      <c r="L79" s="121"/>
      <c r="M79" s="121"/>
      <c r="N79" s="121"/>
      <c r="O79" s="121"/>
      <c r="P79" s="121"/>
      <c r="Q79" s="121"/>
      <c r="R79" s="121"/>
      <c r="S79" s="122"/>
    </row>
    <row r="80" spans="1:19" ht="30.75" customHeight="1" x14ac:dyDescent="0.5">
      <c r="A80" s="59"/>
      <c r="B80" s="48"/>
      <c r="C80" s="49"/>
      <c r="D80" s="25" t="s">
        <v>10</v>
      </c>
      <c r="E80" s="25" t="s">
        <v>11</v>
      </c>
      <c r="F80" s="52" t="s">
        <v>12</v>
      </c>
      <c r="G80" s="52"/>
      <c r="H80" s="52" t="s">
        <v>13</v>
      </c>
      <c r="I80" s="52"/>
      <c r="J80" s="123"/>
      <c r="K80" s="124"/>
      <c r="L80" s="124"/>
      <c r="M80" s="124"/>
      <c r="N80" s="124"/>
      <c r="O80" s="124"/>
      <c r="P80" s="124"/>
      <c r="Q80" s="124"/>
      <c r="R80" s="124"/>
      <c r="S80" s="125"/>
    </row>
    <row r="81" spans="1:19" ht="29.25" customHeight="1" x14ac:dyDescent="0.25">
      <c r="A81" s="60"/>
      <c r="B81" s="50"/>
      <c r="C81" s="51"/>
      <c r="D81" s="26" t="s">
        <v>14</v>
      </c>
      <c r="E81" s="26" t="s">
        <v>15</v>
      </c>
      <c r="F81" s="53" t="s">
        <v>16</v>
      </c>
      <c r="G81" s="53"/>
      <c r="H81" s="53" t="s">
        <v>17</v>
      </c>
      <c r="I81" s="53"/>
      <c r="J81" s="126"/>
      <c r="K81" s="127"/>
      <c r="L81" s="127"/>
      <c r="M81" s="127"/>
      <c r="N81" s="127"/>
      <c r="O81" s="127"/>
      <c r="P81" s="127"/>
      <c r="Q81" s="127"/>
      <c r="R81" s="127"/>
      <c r="S81" s="128"/>
    </row>
    <row r="82" spans="1:19" ht="62.25" customHeight="1" x14ac:dyDescent="0.25">
      <c r="A82" s="37">
        <v>6</v>
      </c>
      <c r="B82" s="61" t="s">
        <v>18</v>
      </c>
      <c r="C82" s="64" t="s">
        <v>30</v>
      </c>
      <c r="D82" s="67">
        <f>IF(D87=0,0,ROUND(D85/D87*100,1))</f>
        <v>80</v>
      </c>
      <c r="E82" s="67">
        <f>IF(E87=0,0,ROUND(E85/E87*100,1))</f>
        <v>88.7</v>
      </c>
      <c r="F82" s="72">
        <f>E82-D82</f>
        <v>8.7000000000000028</v>
      </c>
      <c r="G82" s="73"/>
      <c r="H82" s="72">
        <f>IF(D82=0,0,ROUND(E82/D82*100,1))</f>
        <v>110.9</v>
      </c>
      <c r="I82" s="73"/>
      <c r="J82" s="103" t="s">
        <v>71</v>
      </c>
      <c r="K82" s="104"/>
      <c r="L82" s="104"/>
      <c r="M82" s="104"/>
      <c r="N82" s="104"/>
      <c r="O82" s="104"/>
      <c r="P82" s="104"/>
      <c r="Q82" s="104"/>
      <c r="R82" s="104"/>
      <c r="S82" s="105"/>
    </row>
    <row r="83" spans="1:19" ht="171" customHeight="1" x14ac:dyDescent="0.25">
      <c r="A83" s="38"/>
      <c r="B83" s="62"/>
      <c r="C83" s="65"/>
      <c r="D83" s="68"/>
      <c r="E83" s="68"/>
      <c r="F83" s="74"/>
      <c r="G83" s="75"/>
      <c r="H83" s="74"/>
      <c r="I83" s="75"/>
      <c r="J83" s="106" t="str">
        <f>"El indicador al final del período de evaluación registró un alcanzado del "&amp;E82&amp;" por ciento en comparación con la meta programada del "&amp;D82&amp;" por ciento, representa un cumplimiento de la meta del "&amp;H82&amp;" por ciento, colocando el indicador en un semáforo de color "&amp;IF(AND(D82=0,H82=0),"",IF(AND(H82&gt;=95,H82&lt;=105,H85&gt;=95,H85&lt;=105,H87&gt;=95,H87&lt;=105),"VERDE:SE LOGRÓ LA META",IF(AND(H82&gt;=95,H82&lt;=105,H85&lt;95),"VERDE:AUNQUE EL INDICADOR ES VERDE, HAY VARIACIÓN EN VARIABLES",IF(AND(H82&gt;=95,H82&lt;=105,H85&gt;105),"VERDE:AUNQUE EL INDICADOR ES VERDE, HAY VARIACIÓN EN VARIABLES",IF(AND(H82&gt;=95,H82&lt;=105,H87&lt;95),"VERDE:AUNQUE EL INDICADOR ES VERDE, HAY VARIACIÓN EN VARIABLES",IF(AND(H82&gt;=95,H82&lt;=105,H87&gt;105),"VERDE:AUNQUE EL INDICADOR ES VERDE, HAY VARIACIÓN EN VARIABLES",IF(OR(AND(H82&gt;=90,H82&lt;95),AND(H82&gt;105,H82&lt;=110)),"AMARILLO",IF(OR(H82&lt;90,H82&gt;110),"ROJO",IF(AND(D82&lt;&gt;0,E82=0),"ROJO","")))))))))&amp;". 
"&amp;IF(AND(D82=0,E82=0),"NO",IF(OR(H82&lt;95,H82&gt;105),"SI","NO"))&amp;" hubo variación en el indicador y "&amp;IF(AND(D85=0,D87=0,H85=0,H87=0),"NO",IF(OR(H85&lt;95,H85&gt;105,H87&lt;95,H87&gt;105),"SI","NO"))&amp;" hubo variación en variables."</f>
        <v>El indicador al final del período de evaluación registró un alcanzado del 88.7 por ciento en comparación con la meta programada del 80 por ciento, representa un cumplimiento de la meta del 110.9 por ciento, colocando el indicador en un semáforo de color ROJO. 
SI hubo variación en el indicador y SI hubo variación en variables.</v>
      </c>
      <c r="K83" s="107"/>
      <c r="L83" s="107"/>
      <c r="M83" s="107"/>
      <c r="N83" s="107"/>
      <c r="O83" s="107"/>
      <c r="P83" s="107"/>
      <c r="Q83" s="107"/>
      <c r="R83" s="107"/>
      <c r="S83" s="108"/>
    </row>
    <row r="84" spans="1:19" ht="273" customHeight="1" x14ac:dyDescent="0.25">
      <c r="A84" s="38"/>
      <c r="B84" s="63"/>
      <c r="C84" s="66"/>
      <c r="D84" s="69"/>
      <c r="E84" s="69"/>
      <c r="F84" s="76"/>
      <c r="G84" s="77"/>
      <c r="H84" s="76"/>
      <c r="I84" s="77"/>
      <c r="J84" s="129" t="s">
        <v>102</v>
      </c>
      <c r="K84" s="130"/>
      <c r="L84" s="130"/>
      <c r="M84" s="130"/>
      <c r="N84" s="130"/>
      <c r="O84" s="130"/>
      <c r="P84" s="130"/>
      <c r="Q84" s="130"/>
      <c r="R84" s="130"/>
      <c r="S84" s="131"/>
    </row>
    <row r="85" spans="1:19" ht="37.5" customHeight="1" x14ac:dyDescent="0.25">
      <c r="A85" s="38"/>
      <c r="B85" s="43" t="s">
        <v>19</v>
      </c>
      <c r="C85" s="71" t="s">
        <v>31</v>
      </c>
      <c r="D85" s="41">
        <v>31200</v>
      </c>
      <c r="E85" s="41">
        <v>39562</v>
      </c>
      <c r="F85" s="40">
        <f t="shared" ref="F85" si="6">E85-D85</f>
        <v>8362</v>
      </c>
      <c r="G85" s="40"/>
      <c r="H85" s="40">
        <f t="shared" ref="H85" si="7">IF(D85=0,0,ROUND(E85/D85*100,1))</f>
        <v>126.8</v>
      </c>
      <c r="I85" s="40"/>
      <c r="J85" s="103" t="s">
        <v>72</v>
      </c>
      <c r="K85" s="104"/>
      <c r="L85" s="104"/>
      <c r="M85" s="104"/>
      <c r="N85" s="104"/>
      <c r="O85" s="104"/>
      <c r="P85" s="104"/>
      <c r="Q85" s="104"/>
      <c r="R85" s="104"/>
      <c r="S85" s="105"/>
    </row>
    <row r="86" spans="1:19" ht="234.75" customHeight="1" thickBot="1" x14ac:dyDescent="0.3">
      <c r="A86" s="38"/>
      <c r="B86" s="43"/>
      <c r="C86" s="71"/>
      <c r="D86" s="41"/>
      <c r="E86" s="41"/>
      <c r="F86" s="40"/>
      <c r="G86" s="40"/>
      <c r="H86" s="40"/>
      <c r="I86" s="40"/>
      <c r="J86" s="100" t="s">
        <v>103</v>
      </c>
      <c r="K86" s="101"/>
      <c r="L86" s="101"/>
      <c r="M86" s="101"/>
      <c r="N86" s="101"/>
      <c r="O86" s="101"/>
      <c r="P86" s="101"/>
      <c r="Q86" s="101"/>
      <c r="R86" s="101"/>
      <c r="S86" s="102"/>
    </row>
    <row r="87" spans="1:19" ht="32.25" customHeight="1" x14ac:dyDescent="0.25">
      <c r="A87" s="38"/>
      <c r="B87" s="43" t="s">
        <v>20</v>
      </c>
      <c r="C87" s="42" t="s">
        <v>48</v>
      </c>
      <c r="D87" s="41">
        <v>39000</v>
      </c>
      <c r="E87" s="41">
        <v>44602</v>
      </c>
      <c r="F87" s="40">
        <f>E87-D87</f>
        <v>5602</v>
      </c>
      <c r="G87" s="40"/>
      <c r="H87" s="40">
        <f>IF(D87=0,0,ROUND(E87/D87*100,1))</f>
        <v>114.4</v>
      </c>
      <c r="I87" s="40"/>
      <c r="J87" s="97" t="s">
        <v>74</v>
      </c>
      <c r="K87" s="98"/>
      <c r="L87" s="98"/>
      <c r="M87" s="98"/>
      <c r="N87" s="98"/>
      <c r="O87" s="98"/>
      <c r="P87" s="98"/>
      <c r="Q87" s="98"/>
      <c r="R87" s="98"/>
      <c r="S87" s="99"/>
    </row>
    <row r="88" spans="1:19" ht="219.75" customHeight="1" thickBot="1" x14ac:dyDescent="0.3">
      <c r="A88" s="38"/>
      <c r="B88" s="43"/>
      <c r="C88" s="42"/>
      <c r="D88" s="41"/>
      <c r="E88" s="41"/>
      <c r="F88" s="40"/>
      <c r="G88" s="40"/>
      <c r="H88" s="40"/>
      <c r="I88" s="40"/>
      <c r="J88" s="100" t="s">
        <v>104</v>
      </c>
      <c r="K88" s="101"/>
      <c r="L88" s="101"/>
      <c r="M88" s="101"/>
      <c r="N88" s="101"/>
      <c r="O88" s="101"/>
      <c r="P88" s="101"/>
      <c r="Q88" s="101"/>
      <c r="R88" s="101"/>
      <c r="S88" s="102"/>
    </row>
    <row r="89" spans="1:19" ht="51.75" customHeight="1" x14ac:dyDescent="0.25">
      <c r="A89" s="38"/>
      <c r="B89" s="43"/>
      <c r="C89" s="42"/>
      <c r="D89" s="41"/>
      <c r="E89" s="41"/>
      <c r="F89" s="40"/>
      <c r="G89" s="40"/>
      <c r="H89" s="40"/>
      <c r="I89" s="40"/>
      <c r="J89" s="97" t="s">
        <v>75</v>
      </c>
      <c r="K89" s="98"/>
      <c r="L89" s="98"/>
      <c r="M89" s="98"/>
      <c r="N89" s="98"/>
      <c r="O89" s="98"/>
      <c r="P89" s="98"/>
      <c r="Q89" s="98"/>
      <c r="R89" s="98"/>
      <c r="S89" s="99"/>
    </row>
    <row r="90" spans="1:19" ht="219.75" customHeight="1" thickBot="1" x14ac:dyDescent="0.3">
      <c r="A90" s="39"/>
      <c r="B90" s="43"/>
      <c r="C90" s="42"/>
      <c r="D90" s="41"/>
      <c r="E90" s="41"/>
      <c r="F90" s="40"/>
      <c r="G90" s="40"/>
      <c r="H90" s="40"/>
      <c r="I90" s="40"/>
      <c r="J90" s="100" t="s">
        <v>126</v>
      </c>
      <c r="K90" s="101"/>
      <c r="L90" s="101"/>
      <c r="M90" s="101"/>
      <c r="N90" s="101"/>
      <c r="O90" s="101"/>
      <c r="P90" s="101"/>
      <c r="Q90" s="101"/>
      <c r="R90" s="101"/>
      <c r="S90" s="102"/>
    </row>
    <row r="91" spans="1:19" ht="48.75" customHeight="1" thickBot="1" x14ac:dyDescent="0.3">
      <c r="A91" s="109"/>
      <c r="B91" s="137"/>
      <c r="C91" s="137"/>
      <c r="D91" s="137"/>
      <c r="E91" s="137"/>
      <c r="F91" s="137"/>
      <c r="G91" s="137"/>
      <c r="H91" s="137"/>
      <c r="I91" s="137"/>
      <c r="J91" s="137"/>
      <c r="K91" s="137"/>
      <c r="L91" s="137"/>
      <c r="M91" s="137"/>
      <c r="N91" s="137"/>
      <c r="O91" s="137"/>
      <c r="P91" s="137"/>
      <c r="Q91" s="137"/>
      <c r="R91" s="137"/>
      <c r="S91" s="138"/>
    </row>
    <row r="92" spans="1:19" ht="45" customHeight="1" x14ac:dyDescent="0.5">
      <c r="A92" s="58" t="s">
        <v>5</v>
      </c>
      <c r="B92" s="46" t="s">
        <v>6</v>
      </c>
      <c r="C92" s="47"/>
      <c r="D92" s="70" t="s">
        <v>7</v>
      </c>
      <c r="E92" s="70"/>
      <c r="F92" s="70" t="s">
        <v>8</v>
      </c>
      <c r="G92" s="70"/>
      <c r="H92" s="70"/>
      <c r="I92" s="70"/>
      <c r="J92" s="120" t="s">
        <v>9</v>
      </c>
      <c r="K92" s="121"/>
      <c r="L92" s="121"/>
      <c r="M92" s="121"/>
      <c r="N92" s="121"/>
      <c r="O92" s="121"/>
      <c r="P92" s="121"/>
      <c r="Q92" s="121"/>
      <c r="R92" s="121"/>
      <c r="S92" s="122"/>
    </row>
    <row r="93" spans="1:19" ht="30" customHeight="1" x14ac:dyDescent="0.5">
      <c r="A93" s="59"/>
      <c r="B93" s="48"/>
      <c r="C93" s="49"/>
      <c r="D93" s="25" t="s">
        <v>10</v>
      </c>
      <c r="E93" s="25" t="s">
        <v>11</v>
      </c>
      <c r="F93" s="52" t="s">
        <v>12</v>
      </c>
      <c r="G93" s="52"/>
      <c r="H93" s="52" t="s">
        <v>13</v>
      </c>
      <c r="I93" s="52"/>
      <c r="J93" s="123"/>
      <c r="K93" s="124"/>
      <c r="L93" s="124"/>
      <c r="M93" s="124"/>
      <c r="N93" s="124"/>
      <c r="O93" s="124"/>
      <c r="P93" s="124"/>
      <c r="Q93" s="124"/>
      <c r="R93" s="124"/>
      <c r="S93" s="125"/>
    </row>
    <row r="94" spans="1:19" ht="30" customHeight="1" x14ac:dyDescent="0.25">
      <c r="A94" s="60"/>
      <c r="B94" s="50"/>
      <c r="C94" s="51"/>
      <c r="D94" s="26" t="s">
        <v>14</v>
      </c>
      <c r="E94" s="26" t="s">
        <v>15</v>
      </c>
      <c r="F94" s="53" t="s">
        <v>16</v>
      </c>
      <c r="G94" s="53"/>
      <c r="H94" s="53" t="s">
        <v>17</v>
      </c>
      <c r="I94" s="53"/>
      <c r="J94" s="126"/>
      <c r="K94" s="127"/>
      <c r="L94" s="127"/>
      <c r="M94" s="127"/>
      <c r="N94" s="127"/>
      <c r="O94" s="127"/>
      <c r="P94" s="127"/>
      <c r="Q94" s="127"/>
      <c r="R94" s="127"/>
      <c r="S94" s="128"/>
    </row>
    <row r="95" spans="1:19" ht="43.5" customHeight="1" x14ac:dyDescent="0.25">
      <c r="A95" s="37">
        <v>7</v>
      </c>
      <c r="B95" s="61" t="s">
        <v>18</v>
      </c>
      <c r="C95" s="64" t="s">
        <v>70</v>
      </c>
      <c r="D95" s="67">
        <f>IF(D100=0,0,ROUND(D98/D100*100,1))</f>
        <v>83.4</v>
      </c>
      <c r="E95" s="67">
        <f>IF(E100=0,0,ROUND(E98/E100*100,1))</f>
        <v>97.2</v>
      </c>
      <c r="F95" s="72">
        <f>E95-D95</f>
        <v>13.799999999999997</v>
      </c>
      <c r="G95" s="73"/>
      <c r="H95" s="72">
        <f>IF(D95=0,0,ROUND(E95/D95*100,1))</f>
        <v>116.5</v>
      </c>
      <c r="I95" s="73"/>
      <c r="J95" s="103" t="s">
        <v>71</v>
      </c>
      <c r="K95" s="104"/>
      <c r="L95" s="104"/>
      <c r="M95" s="104"/>
      <c r="N95" s="104"/>
      <c r="O95" s="104"/>
      <c r="P95" s="104"/>
      <c r="Q95" s="104"/>
      <c r="R95" s="104"/>
      <c r="S95" s="105"/>
    </row>
    <row r="96" spans="1:19" ht="167.25" customHeight="1" x14ac:dyDescent="0.25">
      <c r="A96" s="38"/>
      <c r="B96" s="62"/>
      <c r="C96" s="65"/>
      <c r="D96" s="68"/>
      <c r="E96" s="68"/>
      <c r="F96" s="74"/>
      <c r="G96" s="75"/>
      <c r="H96" s="74"/>
      <c r="I96" s="75"/>
      <c r="J96" s="106" t="str">
        <f>"El indicador al final del período de evaluación registró un alcanzado del "&amp;E95&amp;" por ciento en comparación con la meta programada del "&amp;D95&amp;" por ciento, representa un cumplimiento de la meta del "&amp;H95&amp;" por ciento, colocando el indicador en un semáforo de color "&amp;IF(AND(D95=0,H95=0),"",IF(AND(H95&gt;=95,H95&lt;=105,H98&gt;=95,H98&lt;=105,H100&gt;=95,H100&lt;=105),"VERDE:SE LOGRÓ LA META",IF(AND(H95&gt;=95,H95&lt;=105,H98&lt;95),"VERDE:AUNQUE EL INDICADOR ES VERDE, HAY VARIACIÓN EN VARIABLES",IF(AND(H95&gt;=95,H95&lt;=105,H98&gt;105),"VERDE:AUNQUE EL INDICADOR ES VERDE, HAY VARIACIÓN EN VARIABLES",IF(AND(H95&gt;=95,H95&lt;=105,H100&lt;95),"VERDE:AUNQUE EL INDICADOR ES VERDE, HAY VARIACIÓN EN VARIABLES",IF(AND(H95&gt;=95,H95&lt;=105,H100&gt;105),"VERDE:AUNQUE EL INDICADOR ES VERDE, HAY VARIACIÓN EN VARIABLES",IF(OR(AND(H95&gt;=90,H95&lt;95),AND(H95&gt;105,H95&lt;=110)),"AMARILLO",IF(OR(H95&lt;90,H95&gt;110),"ROJO",IF(AND(D95&lt;&gt;0,E95=0),"ROJO","")))))))))&amp;". 
"&amp;IF(AND(D95=0,E95=0),"NO",IF(OR(H95&lt;95,H95&gt;105),"SI","NO"))&amp;" hubo variación en el indicador y "&amp;IF(AND(D98=0,D100=0,H98=0,H100=0),"NO",IF(OR(H98&lt;95,H98&gt;105,H100&lt;95,H100&gt;105),"SI","NO"))&amp;" hubo variación en variables."</f>
        <v>El indicador al final del período de evaluación registró un alcanzado del 97.2 por ciento en comparación con la meta programada del 83.4 por ciento, representa un cumplimiento de la meta del 116.5 por ciento, colocando el indicador en un semáforo de color ROJO. 
SI hubo variación en el indicador y SI hubo variación en variables.</v>
      </c>
      <c r="K96" s="107"/>
      <c r="L96" s="107"/>
      <c r="M96" s="107"/>
      <c r="N96" s="107"/>
      <c r="O96" s="107"/>
      <c r="P96" s="107"/>
      <c r="Q96" s="107"/>
      <c r="R96" s="107"/>
      <c r="S96" s="108"/>
    </row>
    <row r="97" spans="1:19" ht="291" customHeight="1" x14ac:dyDescent="0.25">
      <c r="A97" s="38"/>
      <c r="B97" s="63"/>
      <c r="C97" s="66"/>
      <c r="D97" s="69"/>
      <c r="E97" s="69"/>
      <c r="F97" s="76"/>
      <c r="G97" s="77"/>
      <c r="H97" s="76"/>
      <c r="I97" s="77"/>
      <c r="J97" s="129" t="s">
        <v>105</v>
      </c>
      <c r="K97" s="130"/>
      <c r="L97" s="130"/>
      <c r="M97" s="130"/>
      <c r="N97" s="130"/>
      <c r="O97" s="130"/>
      <c r="P97" s="130"/>
      <c r="Q97" s="130"/>
      <c r="R97" s="130"/>
      <c r="S97" s="131"/>
    </row>
    <row r="98" spans="1:19" ht="39.75" customHeight="1" x14ac:dyDescent="0.25">
      <c r="A98" s="38"/>
      <c r="B98" s="133" t="s">
        <v>19</v>
      </c>
      <c r="C98" s="135" t="s">
        <v>69</v>
      </c>
      <c r="D98" s="56">
        <v>75200</v>
      </c>
      <c r="E98" s="56">
        <v>87630</v>
      </c>
      <c r="F98" s="72">
        <f t="shared" ref="F98" si="8">E98-D98</f>
        <v>12430</v>
      </c>
      <c r="G98" s="73"/>
      <c r="H98" s="72">
        <f t="shared" ref="H98" si="9">IF(D98=0,0,ROUND(E98/D98*100,1))</f>
        <v>116.5</v>
      </c>
      <c r="I98" s="73"/>
      <c r="J98" s="103" t="s">
        <v>72</v>
      </c>
      <c r="K98" s="104"/>
      <c r="L98" s="104"/>
      <c r="M98" s="104"/>
      <c r="N98" s="104"/>
      <c r="O98" s="104"/>
      <c r="P98" s="104"/>
      <c r="Q98" s="104"/>
      <c r="R98" s="104"/>
      <c r="S98" s="105"/>
    </row>
    <row r="99" spans="1:19" ht="219.75" customHeight="1" thickBot="1" x14ac:dyDescent="0.3">
      <c r="A99" s="38"/>
      <c r="B99" s="134"/>
      <c r="C99" s="136"/>
      <c r="D99" s="57"/>
      <c r="E99" s="57"/>
      <c r="F99" s="76"/>
      <c r="G99" s="77"/>
      <c r="H99" s="76"/>
      <c r="I99" s="77"/>
      <c r="J99" s="100" t="s">
        <v>106</v>
      </c>
      <c r="K99" s="101"/>
      <c r="L99" s="101"/>
      <c r="M99" s="101"/>
      <c r="N99" s="101"/>
      <c r="O99" s="101"/>
      <c r="P99" s="101"/>
      <c r="Q99" s="101"/>
      <c r="R99" s="101"/>
      <c r="S99" s="102"/>
    </row>
    <row r="100" spans="1:19" ht="36" customHeight="1" x14ac:dyDescent="0.25">
      <c r="A100" s="38"/>
      <c r="B100" s="43" t="s">
        <v>20</v>
      </c>
      <c r="C100" s="42" t="s">
        <v>68</v>
      </c>
      <c r="D100" s="78">
        <v>90180</v>
      </c>
      <c r="E100" s="79">
        <f>D100</f>
        <v>90180</v>
      </c>
      <c r="F100" s="40">
        <f>E100-D100</f>
        <v>0</v>
      </c>
      <c r="G100" s="40"/>
      <c r="H100" s="40">
        <f>IF(D100=0,0,ROUND(E100/D100*100,1))</f>
        <v>100</v>
      </c>
      <c r="I100" s="40"/>
      <c r="J100" s="97" t="s">
        <v>74</v>
      </c>
      <c r="K100" s="98"/>
      <c r="L100" s="98"/>
      <c r="M100" s="98"/>
      <c r="N100" s="98"/>
      <c r="O100" s="98"/>
      <c r="P100" s="98"/>
      <c r="Q100" s="98"/>
      <c r="R100" s="98"/>
      <c r="S100" s="99"/>
    </row>
    <row r="101" spans="1:19" ht="199.5" customHeight="1" thickBot="1" x14ac:dyDescent="0.3">
      <c r="A101" s="38"/>
      <c r="B101" s="43"/>
      <c r="C101" s="42"/>
      <c r="D101" s="78"/>
      <c r="E101" s="79"/>
      <c r="F101" s="40"/>
      <c r="G101" s="40"/>
      <c r="H101" s="40"/>
      <c r="I101" s="40"/>
      <c r="J101" s="100" t="s">
        <v>107</v>
      </c>
      <c r="K101" s="101"/>
      <c r="L101" s="101"/>
      <c r="M101" s="101"/>
      <c r="N101" s="101"/>
      <c r="O101" s="101"/>
      <c r="P101" s="101"/>
      <c r="Q101" s="101"/>
      <c r="R101" s="101"/>
      <c r="S101" s="102"/>
    </row>
    <row r="102" spans="1:19" ht="61.5" customHeight="1" x14ac:dyDescent="0.25">
      <c r="A102" s="38"/>
      <c r="B102" s="43"/>
      <c r="C102" s="42"/>
      <c r="D102" s="78"/>
      <c r="E102" s="79"/>
      <c r="F102" s="40"/>
      <c r="G102" s="40"/>
      <c r="H102" s="40"/>
      <c r="I102" s="40"/>
      <c r="J102" s="97" t="s">
        <v>75</v>
      </c>
      <c r="K102" s="98"/>
      <c r="L102" s="98"/>
      <c r="M102" s="98"/>
      <c r="N102" s="98"/>
      <c r="O102" s="98"/>
      <c r="P102" s="98"/>
      <c r="Q102" s="98"/>
      <c r="R102" s="98"/>
      <c r="S102" s="99"/>
    </row>
    <row r="103" spans="1:19" ht="199.5" customHeight="1" thickBot="1" x14ac:dyDescent="0.3">
      <c r="A103" s="39"/>
      <c r="B103" s="43"/>
      <c r="C103" s="42"/>
      <c r="D103" s="78"/>
      <c r="E103" s="79"/>
      <c r="F103" s="40"/>
      <c r="G103" s="40"/>
      <c r="H103" s="40"/>
      <c r="I103" s="40"/>
      <c r="J103" s="100" t="s">
        <v>126</v>
      </c>
      <c r="K103" s="101"/>
      <c r="L103" s="101"/>
      <c r="M103" s="101"/>
      <c r="N103" s="101"/>
      <c r="O103" s="101"/>
      <c r="P103" s="101"/>
      <c r="Q103" s="101"/>
      <c r="R103" s="101"/>
      <c r="S103" s="102"/>
    </row>
    <row r="104" spans="1:19" ht="42.75" customHeight="1" thickBot="1" x14ac:dyDescent="0.3">
      <c r="A104" s="10"/>
      <c r="B104" s="11"/>
      <c r="C104" s="11"/>
      <c r="D104" s="11"/>
      <c r="E104" s="11"/>
      <c r="F104" s="11"/>
      <c r="G104" s="11"/>
      <c r="H104" s="11"/>
      <c r="I104" s="11"/>
      <c r="J104" s="11"/>
      <c r="K104" s="11"/>
      <c r="L104" s="11"/>
      <c r="M104" s="11"/>
      <c r="N104" s="11"/>
      <c r="O104" s="11"/>
      <c r="P104" s="11"/>
      <c r="Q104" s="11"/>
      <c r="R104" s="11"/>
      <c r="S104" s="11"/>
    </row>
    <row r="105" spans="1:19" ht="26.25" customHeight="1" x14ac:dyDescent="0.5">
      <c r="A105" s="58" t="s">
        <v>5</v>
      </c>
      <c r="B105" s="46" t="s">
        <v>6</v>
      </c>
      <c r="C105" s="47"/>
      <c r="D105" s="70" t="s">
        <v>7</v>
      </c>
      <c r="E105" s="70"/>
      <c r="F105" s="70" t="s">
        <v>8</v>
      </c>
      <c r="G105" s="70"/>
      <c r="H105" s="70"/>
      <c r="I105" s="70"/>
      <c r="J105" s="120" t="s">
        <v>9</v>
      </c>
      <c r="K105" s="121"/>
      <c r="L105" s="121"/>
      <c r="M105" s="121"/>
      <c r="N105" s="121"/>
      <c r="O105" s="121"/>
      <c r="P105" s="121"/>
      <c r="Q105" s="121"/>
      <c r="R105" s="121"/>
      <c r="S105" s="122"/>
    </row>
    <row r="106" spans="1:19" ht="30" customHeight="1" x14ac:dyDescent="0.5">
      <c r="A106" s="59"/>
      <c r="B106" s="48"/>
      <c r="C106" s="49"/>
      <c r="D106" s="25" t="s">
        <v>10</v>
      </c>
      <c r="E106" s="25" t="s">
        <v>11</v>
      </c>
      <c r="F106" s="52" t="s">
        <v>12</v>
      </c>
      <c r="G106" s="52"/>
      <c r="H106" s="52" t="s">
        <v>13</v>
      </c>
      <c r="I106" s="52"/>
      <c r="J106" s="123"/>
      <c r="K106" s="124"/>
      <c r="L106" s="124"/>
      <c r="M106" s="124"/>
      <c r="N106" s="124"/>
      <c r="O106" s="124"/>
      <c r="P106" s="124"/>
      <c r="Q106" s="124"/>
      <c r="R106" s="124"/>
      <c r="S106" s="125"/>
    </row>
    <row r="107" spans="1:19" ht="26.25" customHeight="1" x14ac:dyDescent="0.25">
      <c r="A107" s="60"/>
      <c r="B107" s="50"/>
      <c r="C107" s="51"/>
      <c r="D107" s="26" t="s">
        <v>14</v>
      </c>
      <c r="E107" s="26" t="s">
        <v>15</v>
      </c>
      <c r="F107" s="53" t="s">
        <v>16</v>
      </c>
      <c r="G107" s="53"/>
      <c r="H107" s="53" t="s">
        <v>17</v>
      </c>
      <c r="I107" s="53"/>
      <c r="J107" s="126"/>
      <c r="K107" s="127"/>
      <c r="L107" s="127"/>
      <c r="M107" s="127"/>
      <c r="N107" s="127"/>
      <c r="O107" s="127"/>
      <c r="P107" s="127"/>
      <c r="Q107" s="127"/>
      <c r="R107" s="127"/>
      <c r="S107" s="128"/>
    </row>
    <row r="108" spans="1:19" ht="63" customHeight="1" x14ac:dyDescent="0.25">
      <c r="A108" s="37">
        <v>8</v>
      </c>
      <c r="B108" s="61" t="s">
        <v>18</v>
      </c>
      <c r="C108" s="64" t="s">
        <v>49</v>
      </c>
      <c r="D108" s="67">
        <f>IF(D113=0,0,ROUND(D111/D113*100,1))</f>
        <v>90</v>
      </c>
      <c r="E108" s="67">
        <f>IF(E113=0,0,ROUND(E111/E113*100,1))</f>
        <v>92.5</v>
      </c>
      <c r="F108" s="72">
        <f>E108-D108</f>
        <v>2.5</v>
      </c>
      <c r="G108" s="73"/>
      <c r="H108" s="72">
        <f>IF(D108=0,0,ROUND(E108/D108*100,1))</f>
        <v>102.8</v>
      </c>
      <c r="I108" s="73"/>
      <c r="J108" s="103" t="s">
        <v>71</v>
      </c>
      <c r="K108" s="104"/>
      <c r="L108" s="104"/>
      <c r="M108" s="104"/>
      <c r="N108" s="104"/>
      <c r="O108" s="104"/>
      <c r="P108" s="104"/>
      <c r="Q108" s="104"/>
      <c r="R108" s="104"/>
      <c r="S108" s="105"/>
    </row>
    <row r="109" spans="1:19" ht="165.75" customHeight="1" x14ac:dyDescent="0.25">
      <c r="A109" s="38"/>
      <c r="B109" s="62"/>
      <c r="C109" s="65"/>
      <c r="D109" s="68"/>
      <c r="E109" s="68"/>
      <c r="F109" s="74"/>
      <c r="G109" s="75"/>
      <c r="H109" s="74"/>
      <c r="I109" s="75"/>
      <c r="J109" s="106" t="str">
        <f>"El indicador al final del período de evaluación registró un alcanzado del "&amp;E108&amp;" por ciento en comparación con la meta programada del "&amp;D108&amp;" por ciento, representa un cumplimiento de la meta del "&amp;H108&amp;" por ciento, colocando el indicador en un semáforo de color "&amp;IF(AND(D108=0,H108=0),"",IF(AND(H108&gt;=95,H108&lt;=105,H111&gt;=95,H111&lt;=105,H113&gt;=95,H113&lt;=105),"VERDE:SE LOGRÓ LA META",IF(AND(H108&gt;=95,H108&lt;=105,H111&lt;95),"VERDE:AUNQUE EL INDICADOR ES VERDE, HAY VARIACIÓN EN VARIABLES",IF(AND(H108&gt;=95,H108&lt;=105,H111&gt;105),"VERDE:AUNQUE EL INDICADOR ES VERDE, HAY VARIACIÓN EN VARIABLES",IF(AND(H108&gt;=95,H108&lt;=105,H113&lt;95),"VERDE:AUNQUE EL INDICADOR ES VERDE, HAY VARIACIÓN EN VARIABLES",IF(AND(H108&gt;=95,H108&lt;=105,H113&gt;105),"VERDE:AUNQUE EL INDICADOR ES VERDE, HAY VARIACIÓN EN VARIABLES",IF(OR(AND(H108&gt;=90,H108&lt;95),AND(H108&gt;105,H108&lt;=110)),"AMARILLO",IF(OR(H108&lt;90,H108&gt;110),"ROJO",IF(AND(D108&lt;&gt;0,E108=0),"ROJO","")))))))))&amp;". 
"&amp;IF(AND(D108=0,E108=0),"NO",IF(OR(H108&lt;95,H108&gt;105),"SI","NO"))&amp;" hubo variación en el indicador y "&amp;IF(AND(D111=0,D113=0,H111=0,H113=0),"NO",IF(OR(H111&lt;95,H111&gt;105,H113&lt;95,H113&gt;105),"SI","NO"))&amp;" hubo variación en variables."</f>
        <v>El indicador al final del período de evaluación registró un alcanzado del 92.5 por ciento en comparación con la meta programada del 90 por ciento, representa un cumplimiento de la meta del 102.8 por ciento, colocando el indicador en un semáforo de color VERDE:SE LOGRÓ LA META. 
NO hubo variación en el indicador y NO hubo variación en variables.</v>
      </c>
      <c r="K109" s="107"/>
      <c r="L109" s="107"/>
      <c r="M109" s="107"/>
      <c r="N109" s="107"/>
      <c r="O109" s="107"/>
      <c r="P109" s="107"/>
      <c r="Q109" s="107"/>
      <c r="R109" s="107"/>
      <c r="S109" s="108"/>
    </row>
    <row r="110" spans="1:19" ht="255.75" customHeight="1" x14ac:dyDescent="0.25">
      <c r="A110" s="38"/>
      <c r="B110" s="63"/>
      <c r="C110" s="66"/>
      <c r="D110" s="69"/>
      <c r="E110" s="69"/>
      <c r="F110" s="76"/>
      <c r="G110" s="77"/>
      <c r="H110" s="76"/>
      <c r="I110" s="77"/>
      <c r="J110" s="129" t="s">
        <v>108</v>
      </c>
      <c r="K110" s="130"/>
      <c r="L110" s="130"/>
      <c r="M110" s="130"/>
      <c r="N110" s="130"/>
      <c r="O110" s="130"/>
      <c r="P110" s="130"/>
      <c r="Q110" s="130"/>
      <c r="R110" s="130"/>
      <c r="S110" s="131"/>
    </row>
    <row r="111" spans="1:19" ht="38.25" customHeight="1" x14ac:dyDescent="0.25">
      <c r="A111" s="38"/>
      <c r="B111" s="43" t="s">
        <v>19</v>
      </c>
      <c r="C111" s="54" t="s">
        <v>50</v>
      </c>
      <c r="D111" s="56">
        <v>540</v>
      </c>
      <c r="E111" s="56">
        <v>555</v>
      </c>
      <c r="F111" s="40">
        <f t="shared" ref="F111" si="10">E111-D111</f>
        <v>15</v>
      </c>
      <c r="G111" s="40"/>
      <c r="H111" s="40">
        <f t="shared" ref="H111" si="11">IF(D111=0,0,ROUND(E111/D111*100,1))</f>
        <v>102.8</v>
      </c>
      <c r="I111" s="40"/>
      <c r="J111" s="103" t="s">
        <v>72</v>
      </c>
      <c r="K111" s="104"/>
      <c r="L111" s="104"/>
      <c r="M111" s="104"/>
      <c r="N111" s="104"/>
      <c r="O111" s="104"/>
      <c r="P111" s="104"/>
      <c r="Q111" s="104"/>
      <c r="R111" s="104"/>
      <c r="S111" s="105"/>
    </row>
    <row r="112" spans="1:19" ht="212.25" customHeight="1" thickBot="1" x14ac:dyDescent="0.3">
      <c r="A112" s="38"/>
      <c r="B112" s="43"/>
      <c r="C112" s="55"/>
      <c r="D112" s="57"/>
      <c r="E112" s="57"/>
      <c r="F112" s="40"/>
      <c r="G112" s="40"/>
      <c r="H112" s="40"/>
      <c r="I112" s="40"/>
      <c r="J112" s="100" t="s">
        <v>109</v>
      </c>
      <c r="K112" s="101"/>
      <c r="L112" s="101"/>
      <c r="M112" s="101"/>
      <c r="N112" s="101"/>
      <c r="O112" s="101"/>
      <c r="P112" s="101"/>
      <c r="Q112" s="101"/>
      <c r="R112" s="101"/>
      <c r="S112" s="102"/>
    </row>
    <row r="113" spans="1:19" ht="37.5" customHeight="1" x14ac:dyDescent="0.25">
      <c r="A113" s="38"/>
      <c r="B113" s="43" t="s">
        <v>20</v>
      </c>
      <c r="C113" s="42" t="s">
        <v>51</v>
      </c>
      <c r="D113" s="41">
        <v>600</v>
      </c>
      <c r="E113" s="41">
        <v>600</v>
      </c>
      <c r="F113" s="40">
        <f t="shared" ref="F113" si="12">E113-D113</f>
        <v>0</v>
      </c>
      <c r="G113" s="40"/>
      <c r="H113" s="40">
        <f t="shared" ref="H113" si="13">IF(D113=0,0,ROUND(E113/D113*100,1))</f>
        <v>100</v>
      </c>
      <c r="I113" s="40"/>
      <c r="J113" s="97" t="s">
        <v>74</v>
      </c>
      <c r="K113" s="98"/>
      <c r="L113" s="98"/>
      <c r="M113" s="98"/>
      <c r="N113" s="98"/>
      <c r="O113" s="98"/>
      <c r="P113" s="98"/>
      <c r="Q113" s="98"/>
      <c r="R113" s="98"/>
      <c r="S113" s="99"/>
    </row>
    <row r="114" spans="1:19" ht="212.25" customHeight="1" thickBot="1" x14ac:dyDescent="0.3">
      <c r="A114" s="38"/>
      <c r="B114" s="43"/>
      <c r="C114" s="42"/>
      <c r="D114" s="41"/>
      <c r="E114" s="41"/>
      <c r="F114" s="40"/>
      <c r="G114" s="40"/>
      <c r="H114" s="40"/>
      <c r="I114" s="40"/>
      <c r="J114" s="100" t="s">
        <v>107</v>
      </c>
      <c r="K114" s="101"/>
      <c r="L114" s="101"/>
      <c r="M114" s="101"/>
      <c r="N114" s="101"/>
      <c r="O114" s="101"/>
      <c r="P114" s="101"/>
      <c r="Q114" s="101"/>
      <c r="R114" s="101"/>
      <c r="S114" s="102"/>
    </row>
    <row r="115" spans="1:19" ht="32.25" customHeight="1" x14ac:dyDescent="0.25">
      <c r="A115" s="38"/>
      <c r="B115" s="43"/>
      <c r="C115" s="42"/>
      <c r="D115" s="41"/>
      <c r="E115" s="41"/>
      <c r="F115" s="40"/>
      <c r="G115" s="40"/>
      <c r="H115" s="40"/>
      <c r="I115" s="40"/>
      <c r="J115" s="97" t="s">
        <v>75</v>
      </c>
      <c r="K115" s="98"/>
      <c r="L115" s="98"/>
      <c r="M115" s="98"/>
      <c r="N115" s="98"/>
      <c r="O115" s="98"/>
      <c r="P115" s="98"/>
      <c r="Q115" s="98"/>
      <c r="R115" s="98"/>
      <c r="S115" s="99"/>
    </row>
    <row r="116" spans="1:19" ht="212.25" customHeight="1" thickBot="1" x14ac:dyDescent="0.3">
      <c r="A116" s="39"/>
      <c r="B116" s="43"/>
      <c r="C116" s="42"/>
      <c r="D116" s="41"/>
      <c r="E116" s="41"/>
      <c r="F116" s="40"/>
      <c r="G116" s="40"/>
      <c r="H116" s="40"/>
      <c r="I116" s="40"/>
      <c r="J116" s="100" t="s">
        <v>89</v>
      </c>
      <c r="K116" s="101"/>
      <c r="L116" s="101"/>
      <c r="M116" s="101"/>
      <c r="N116" s="101"/>
      <c r="O116" s="101"/>
      <c r="P116" s="101"/>
      <c r="Q116" s="101"/>
      <c r="R116" s="101"/>
      <c r="S116" s="102"/>
    </row>
    <row r="117" spans="1:19" ht="39" customHeight="1" thickBot="1" x14ac:dyDescent="0.3">
      <c r="A117" s="109"/>
      <c r="B117" s="110"/>
      <c r="C117" s="110"/>
      <c r="D117" s="110"/>
      <c r="E117" s="110"/>
      <c r="F117" s="110"/>
      <c r="G117" s="110"/>
      <c r="H117" s="110"/>
      <c r="I117" s="110"/>
      <c r="J117" s="110"/>
      <c r="K117" s="110"/>
      <c r="L117" s="110"/>
      <c r="M117" s="110"/>
      <c r="N117" s="110"/>
      <c r="O117" s="110"/>
      <c r="P117" s="110"/>
      <c r="Q117" s="110"/>
      <c r="R117" s="110"/>
      <c r="S117" s="111"/>
    </row>
    <row r="118" spans="1:19" ht="26.25" customHeight="1" x14ac:dyDescent="0.5">
      <c r="A118" s="58" t="s">
        <v>5</v>
      </c>
      <c r="B118" s="46" t="s">
        <v>6</v>
      </c>
      <c r="C118" s="47"/>
      <c r="D118" s="70" t="s">
        <v>7</v>
      </c>
      <c r="E118" s="70"/>
      <c r="F118" s="70" t="s">
        <v>8</v>
      </c>
      <c r="G118" s="70"/>
      <c r="H118" s="70"/>
      <c r="I118" s="70"/>
      <c r="J118" s="120" t="s">
        <v>9</v>
      </c>
      <c r="K118" s="121"/>
      <c r="L118" s="121"/>
      <c r="M118" s="121"/>
      <c r="N118" s="121"/>
      <c r="O118" s="121"/>
      <c r="P118" s="121"/>
      <c r="Q118" s="121"/>
      <c r="R118" s="121"/>
      <c r="S118" s="122"/>
    </row>
    <row r="119" spans="1:19" ht="30" customHeight="1" x14ac:dyDescent="0.5">
      <c r="A119" s="59"/>
      <c r="B119" s="48"/>
      <c r="C119" s="49"/>
      <c r="D119" s="25" t="s">
        <v>10</v>
      </c>
      <c r="E119" s="25" t="s">
        <v>11</v>
      </c>
      <c r="F119" s="52" t="s">
        <v>12</v>
      </c>
      <c r="G119" s="52"/>
      <c r="H119" s="52" t="s">
        <v>13</v>
      </c>
      <c r="I119" s="52"/>
      <c r="J119" s="123"/>
      <c r="K119" s="124"/>
      <c r="L119" s="124"/>
      <c r="M119" s="124"/>
      <c r="N119" s="124"/>
      <c r="O119" s="124"/>
      <c r="P119" s="124"/>
      <c r="Q119" s="124"/>
      <c r="R119" s="124"/>
      <c r="S119" s="125"/>
    </row>
    <row r="120" spans="1:19" ht="26.25" customHeight="1" x14ac:dyDescent="0.25">
      <c r="A120" s="60"/>
      <c r="B120" s="50"/>
      <c r="C120" s="51"/>
      <c r="D120" s="26" t="s">
        <v>14</v>
      </c>
      <c r="E120" s="26" t="s">
        <v>15</v>
      </c>
      <c r="F120" s="53" t="s">
        <v>16</v>
      </c>
      <c r="G120" s="53"/>
      <c r="H120" s="53" t="s">
        <v>17</v>
      </c>
      <c r="I120" s="53"/>
      <c r="J120" s="126"/>
      <c r="K120" s="127"/>
      <c r="L120" s="127"/>
      <c r="M120" s="127"/>
      <c r="N120" s="127"/>
      <c r="O120" s="127"/>
      <c r="P120" s="127"/>
      <c r="Q120" s="127"/>
      <c r="R120" s="127"/>
      <c r="S120" s="128"/>
    </row>
    <row r="121" spans="1:19" ht="66" customHeight="1" x14ac:dyDescent="0.25">
      <c r="A121" s="37">
        <v>9</v>
      </c>
      <c r="B121" s="61" t="s">
        <v>18</v>
      </c>
      <c r="C121" s="64" t="s">
        <v>59</v>
      </c>
      <c r="D121" s="67">
        <f>IF(D126=0,0,ROUND(D124/D126*100,1))</f>
        <v>91.7</v>
      </c>
      <c r="E121" s="67">
        <f>IF(E126=0,0,ROUND(E124/E126*100,1))</f>
        <v>92.5</v>
      </c>
      <c r="F121" s="72">
        <f>E121-D121</f>
        <v>0.79999999999999716</v>
      </c>
      <c r="G121" s="73"/>
      <c r="H121" s="72">
        <f>IF(D121=0,0,ROUND(E121/D121*100,1))</f>
        <v>100.9</v>
      </c>
      <c r="I121" s="73"/>
      <c r="J121" s="103" t="s">
        <v>71</v>
      </c>
      <c r="K121" s="104"/>
      <c r="L121" s="104"/>
      <c r="M121" s="104"/>
      <c r="N121" s="104"/>
      <c r="O121" s="104"/>
      <c r="P121" s="104"/>
      <c r="Q121" s="104"/>
      <c r="R121" s="104"/>
      <c r="S121" s="105"/>
    </row>
    <row r="122" spans="1:19" ht="169.5" customHeight="1" x14ac:dyDescent="0.25">
      <c r="A122" s="38"/>
      <c r="B122" s="62"/>
      <c r="C122" s="65"/>
      <c r="D122" s="68"/>
      <c r="E122" s="68"/>
      <c r="F122" s="74"/>
      <c r="G122" s="75"/>
      <c r="H122" s="74"/>
      <c r="I122" s="75"/>
      <c r="J122" s="106" t="str">
        <f>"El indicador al final del período de evaluación registró un alcanzado del "&amp;E121&amp;" por ciento en comparación con la meta programada del "&amp;D121&amp;" por ciento, representa un cumplimiento de la meta del "&amp;H121&amp;" por ciento, colocando el indicador en un semáforo de color "&amp;IF(AND(D121=0,H121=0),"",IF(AND(H121&gt;=95,H121&lt;=105,H124&gt;=95,H124&lt;=105,H126&gt;=95,H126&lt;=105),"VERDE:SE LOGRÓ LA META",IF(AND(H121&gt;=95,H121&lt;=105,H124&lt;95),"VERDE:AUNQUE EL INDICADOR ES VERDE, HAY VARIACIÓN EN VARIABLES",IF(AND(H121&gt;=95,H121&lt;=105,H124&gt;105),"VERDE:AUNQUE EL INDICADOR ES VERDE, HAY VARIACIÓN EN VARIABLES",IF(AND(H121&gt;=95,H121&lt;=105,H126&lt;95),"VERDE:AUNQUE EL INDICADOR ES VERDE, HAY VARIACIÓN EN VARIABLES",IF(AND(H121&gt;=95,H121&lt;=105,H126&gt;105),"VERDE:AUNQUE EL INDICADOR ES VERDE, HAY VARIACIÓN EN VARIABLES",IF(OR(AND(H121&gt;=90,H121&lt;95),AND(H121&gt;105,H121&lt;=110)),"AMARILLO",IF(OR(H121&lt;90,H121&gt;110),"ROJO",IF(AND(D121&lt;&gt;0,E121=0),"ROJO","")))))))))&amp;". 
"&amp;IF(AND(D121=0,E121=0),"NO",IF(OR(H121&lt;95,H121&gt;105),"SI","NO"))&amp;" hubo variación en el indicador y "&amp;IF(AND(D124=0,D126=0,H124=0,H126=0),"NO",IF(OR(H124&lt;95,H124&gt;105,H126&lt;95,H126&gt;105),"SI","NO"))&amp;" hubo variación en variables."</f>
        <v>El indicador al final del período de evaluación registró un alcanzado del 92.5 por ciento en comparación con la meta programada del 91.7 por ciento, representa un cumplimiento de la meta del 100.9 por ciento, colocando el indicador en un semáforo de color VERDE:SE LOGRÓ LA META. 
NO hubo variación en el indicador y NO hubo variación en variables.</v>
      </c>
      <c r="K122" s="107"/>
      <c r="L122" s="107"/>
      <c r="M122" s="107"/>
      <c r="N122" s="107"/>
      <c r="O122" s="107"/>
      <c r="P122" s="107"/>
      <c r="Q122" s="107"/>
      <c r="R122" s="107"/>
      <c r="S122" s="108"/>
    </row>
    <row r="123" spans="1:19" ht="261.75" customHeight="1" x14ac:dyDescent="0.25">
      <c r="A123" s="38"/>
      <c r="B123" s="63"/>
      <c r="C123" s="66"/>
      <c r="D123" s="69"/>
      <c r="E123" s="69"/>
      <c r="F123" s="76"/>
      <c r="G123" s="77"/>
      <c r="H123" s="76"/>
      <c r="I123" s="77"/>
      <c r="J123" s="129" t="s">
        <v>110</v>
      </c>
      <c r="K123" s="130"/>
      <c r="L123" s="130"/>
      <c r="M123" s="130"/>
      <c r="N123" s="130"/>
      <c r="O123" s="130"/>
      <c r="P123" s="130"/>
      <c r="Q123" s="130"/>
      <c r="R123" s="130"/>
      <c r="S123" s="131"/>
    </row>
    <row r="124" spans="1:19" ht="42" customHeight="1" x14ac:dyDescent="0.25">
      <c r="A124" s="38"/>
      <c r="B124" s="43" t="s">
        <v>19</v>
      </c>
      <c r="C124" s="132" t="s">
        <v>32</v>
      </c>
      <c r="D124" s="41">
        <v>110</v>
      </c>
      <c r="E124" s="56">
        <v>111</v>
      </c>
      <c r="F124" s="72">
        <f>E124-D124</f>
        <v>1</v>
      </c>
      <c r="G124" s="73"/>
      <c r="H124" s="72">
        <f>IF(D124=0,0,ROUND(E124/D124*100,1))</f>
        <v>100.9</v>
      </c>
      <c r="I124" s="73"/>
      <c r="J124" s="103" t="s">
        <v>72</v>
      </c>
      <c r="K124" s="104"/>
      <c r="L124" s="104"/>
      <c r="M124" s="104"/>
      <c r="N124" s="104"/>
      <c r="O124" s="104"/>
      <c r="P124" s="104"/>
      <c r="Q124" s="104"/>
      <c r="R124" s="104"/>
      <c r="S124" s="105"/>
    </row>
    <row r="125" spans="1:19" ht="177" customHeight="1" thickBot="1" x14ac:dyDescent="0.3">
      <c r="A125" s="38"/>
      <c r="B125" s="43"/>
      <c r="C125" s="132"/>
      <c r="D125" s="41"/>
      <c r="E125" s="57"/>
      <c r="F125" s="76"/>
      <c r="G125" s="77"/>
      <c r="H125" s="76"/>
      <c r="I125" s="77"/>
      <c r="J125" s="100" t="s">
        <v>111</v>
      </c>
      <c r="K125" s="101"/>
      <c r="L125" s="101"/>
      <c r="M125" s="101"/>
      <c r="N125" s="101"/>
      <c r="O125" s="101"/>
      <c r="P125" s="101"/>
      <c r="Q125" s="101"/>
      <c r="R125" s="101"/>
      <c r="S125" s="102"/>
    </row>
    <row r="126" spans="1:19" ht="41.25" customHeight="1" x14ac:dyDescent="0.25">
      <c r="A126" s="38"/>
      <c r="B126" s="89" t="s">
        <v>20</v>
      </c>
      <c r="C126" s="86" t="s">
        <v>52</v>
      </c>
      <c r="D126" s="83">
        <v>120</v>
      </c>
      <c r="E126" s="83">
        <v>120</v>
      </c>
      <c r="F126" s="80">
        <f>E126-D126</f>
        <v>0</v>
      </c>
      <c r="G126" s="80"/>
      <c r="H126" s="80">
        <f>IF(D126=0,0,ROUND(E126/D126*100,1))</f>
        <v>100</v>
      </c>
      <c r="I126" s="73"/>
      <c r="J126" s="97" t="s">
        <v>74</v>
      </c>
      <c r="K126" s="98"/>
      <c r="L126" s="98"/>
      <c r="M126" s="98"/>
      <c r="N126" s="98"/>
      <c r="O126" s="98"/>
      <c r="P126" s="98"/>
      <c r="Q126" s="98"/>
      <c r="R126" s="98"/>
      <c r="S126" s="99"/>
    </row>
    <row r="127" spans="1:19" ht="167.25" customHeight="1" thickBot="1" x14ac:dyDescent="0.3">
      <c r="A127" s="38"/>
      <c r="B127" s="90"/>
      <c r="C127" s="87"/>
      <c r="D127" s="84"/>
      <c r="E127" s="84"/>
      <c r="F127" s="81"/>
      <c r="G127" s="81"/>
      <c r="H127" s="81"/>
      <c r="I127" s="75"/>
      <c r="J127" s="100" t="s">
        <v>107</v>
      </c>
      <c r="K127" s="101"/>
      <c r="L127" s="101"/>
      <c r="M127" s="101"/>
      <c r="N127" s="101"/>
      <c r="O127" s="101"/>
      <c r="P127" s="101"/>
      <c r="Q127" s="101"/>
      <c r="R127" s="101"/>
      <c r="S127" s="102"/>
    </row>
    <row r="128" spans="1:19" ht="35.25" customHeight="1" x14ac:dyDescent="0.25">
      <c r="A128" s="38"/>
      <c r="B128" s="90"/>
      <c r="C128" s="87"/>
      <c r="D128" s="84"/>
      <c r="E128" s="84"/>
      <c r="F128" s="81"/>
      <c r="G128" s="81"/>
      <c r="H128" s="81"/>
      <c r="I128" s="75"/>
      <c r="J128" s="97" t="s">
        <v>75</v>
      </c>
      <c r="K128" s="98"/>
      <c r="L128" s="98"/>
      <c r="M128" s="98"/>
      <c r="N128" s="98"/>
      <c r="O128" s="98"/>
      <c r="P128" s="98"/>
      <c r="Q128" s="98"/>
      <c r="R128" s="98"/>
      <c r="S128" s="99"/>
    </row>
    <row r="129" spans="1:19" ht="167.25" customHeight="1" thickBot="1" x14ac:dyDescent="0.3">
      <c r="A129" s="39"/>
      <c r="B129" s="91"/>
      <c r="C129" s="88"/>
      <c r="D129" s="85"/>
      <c r="E129" s="85"/>
      <c r="F129" s="82"/>
      <c r="G129" s="82"/>
      <c r="H129" s="82"/>
      <c r="I129" s="77"/>
      <c r="J129" s="100" t="s">
        <v>88</v>
      </c>
      <c r="K129" s="101"/>
      <c r="L129" s="101"/>
      <c r="M129" s="101"/>
      <c r="N129" s="101"/>
      <c r="O129" s="101"/>
      <c r="P129" s="101"/>
      <c r="Q129" s="101"/>
      <c r="R129" s="101"/>
      <c r="S129" s="102"/>
    </row>
    <row r="130" spans="1:19" ht="34.5" customHeight="1" thickBot="1" x14ac:dyDescent="0.3">
      <c r="A130" s="10"/>
      <c r="B130" s="11"/>
      <c r="C130" s="11"/>
      <c r="D130" s="11"/>
      <c r="E130" s="11"/>
      <c r="F130" s="11"/>
      <c r="G130" s="11"/>
      <c r="H130" s="11"/>
      <c r="I130" s="11"/>
      <c r="J130" s="11"/>
      <c r="K130" s="11"/>
      <c r="L130" s="11"/>
      <c r="M130" s="11"/>
      <c r="N130" s="11"/>
      <c r="O130" s="11"/>
      <c r="P130" s="11"/>
      <c r="Q130" s="11"/>
      <c r="R130" s="11"/>
      <c r="S130" s="11"/>
    </row>
    <row r="131" spans="1:19" s="22" customFormat="1" ht="26.25" customHeight="1" x14ac:dyDescent="0.5">
      <c r="A131" s="58" t="s">
        <v>5</v>
      </c>
      <c r="B131" s="46" t="s">
        <v>6</v>
      </c>
      <c r="C131" s="47"/>
      <c r="D131" s="70" t="s">
        <v>7</v>
      </c>
      <c r="E131" s="70"/>
      <c r="F131" s="70" t="s">
        <v>8</v>
      </c>
      <c r="G131" s="70"/>
      <c r="H131" s="70"/>
      <c r="I131" s="70"/>
      <c r="J131" s="120" t="s">
        <v>9</v>
      </c>
      <c r="K131" s="121"/>
      <c r="L131" s="121"/>
      <c r="M131" s="121"/>
      <c r="N131" s="121"/>
      <c r="O131" s="121"/>
      <c r="P131" s="121"/>
      <c r="Q131" s="121"/>
      <c r="R131" s="121"/>
      <c r="S131" s="122"/>
    </row>
    <row r="132" spans="1:19" s="22" customFormat="1" ht="30" customHeight="1" x14ac:dyDescent="0.5">
      <c r="A132" s="59"/>
      <c r="B132" s="48"/>
      <c r="C132" s="49"/>
      <c r="D132" s="25" t="s">
        <v>10</v>
      </c>
      <c r="E132" s="25" t="s">
        <v>11</v>
      </c>
      <c r="F132" s="52" t="s">
        <v>12</v>
      </c>
      <c r="G132" s="52"/>
      <c r="H132" s="52" t="s">
        <v>13</v>
      </c>
      <c r="I132" s="52"/>
      <c r="J132" s="123"/>
      <c r="K132" s="124"/>
      <c r="L132" s="124"/>
      <c r="M132" s="124"/>
      <c r="N132" s="124"/>
      <c r="O132" s="124"/>
      <c r="P132" s="124"/>
      <c r="Q132" s="124"/>
      <c r="R132" s="124"/>
      <c r="S132" s="125"/>
    </row>
    <row r="133" spans="1:19" s="22" customFormat="1" ht="26.25" customHeight="1" x14ac:dyDescent="0.25">
      <c r="A133" s="60"/>
      <c r="B133" s="50"/>
      <c r="C133" s="51"/>
      <c r="D133" s="26" t="s">
        <v>14</v>
      </c>
      <c r="E133" s="26" t="s">
        <v>15</v>
      </c>
      <c r="F133" s="53" t="s">
        <v>16</v>
      </c>
      <c r="G133" s="53"/>
      <c r="H133" s="53" t="s">
        <v>17</v>
      </c>
      <c r="I133" s="53"/>
      <c r="J133" s="126"/>
      <c r="K133" s="127"/>
      <c r="L133" s="127"/>
      <c r="M133" s="127"/>
      <c r="N133" s="127"/>
      <c r="O133" s="127"/>
      <c r="P133" s="127"/>
      <c r="Q133" s="127"/>
      <c r="R133" s="127"/>
      <c r="S133" s="128"/>
    </row>
    <row r="134" spans="1:19" s="22" customFormat="1" ht="66" customHeight="1" x14ac:dyDescent="0.25">
      <c r="A134" s="37">
        <v>10</v>
      </c>
      <c r="B134" s="61" t="s">
        <v>18</v>
      </c>
      <c r="C134" s="64" t="s">
        <v>40</v>
      </c>
      <c r="D134" s="67">
        <f>IF(D139=0,0,ROUND(D137/D139*100,1))</f>
        <v>0</v>
      </c>
      <c r="E134" s="67">
        <f>IF(E139=0,0,ROUND(E137/E139*100,1))</f>
        <v>0</v>
      </c>
      <c r="F134" s="72">
        <f>E134-D134</f>
        <v>0</v>
      </c>
      <c r="G134" s="73"/>
      <c r="H134" s="72">
        <f>IF(D134=0,0,ROUND(E134/D134*100,1))</f>
        <v>0</v>
      </c>
      <c r="I134" s="73"/>
      <c r="J134" s="103" t="s">
        <v>71</v>
      </c>
      <c r="K134" s="104"/>
      <c r="L134" s="104"/>
      <c r="M134" s="104"/>
      <c r="N134" s="104"/>
      <c r="O134" s="104"/>
      <c r="P134" s="104"/>
      <c r="Q134" s="104"/>
      <c r="R134" s="104"/>
      <c r="S134" s="105"/>
    </row>
    <row r="135" spans="1:19" s="22" customFormat="1" ht="171.75" customHeight="1" x14ac:dyDescent="0.25">
      <c r="A135" s="38"/>
      <c r="B135" s="62"/>
      <c r="C135" s="65"/>
      <c r="D135" s="68"/>
      <c r="E135" s="68"/>
      <c r="F135" s="74"/>
      <c r="G135" s="75"/>
      <c r="H135" s="74"/>
      <c r="I135" s="75"/>
      <c r="J135" s="106" t="str">
        <f>"El indicador al final del período de evaluación registró un alcanzado del "&amp;E134&amp;" por ciento en comparación con la meta programada del "&amp;D134&amp;" por ciento, representa un cumplimiento de la meta del "&amp;H134&amp;" por ciento, colocando el indicador en un semáforo de color "&amp;IF(AND(D134=0,H134=0),"",IF(AND(H134&gt;=95,H134&lt;=105,H137&gt;=95,H137&lt;=105,H139&gt;=95,H139&lt;=105),"VERDE:SE LOGRÓ LA META",IF(AND(H134&gt;=95,H134&lt;=105,H137&lt;95),"VERDE:AUNQUE EL INDICADOR ES VERDE, HAY VARIACIÓN EN VARIABLES",IF(AND(H134&gt;=95,H134&lt;=105,H137&gt;105),"VERDE:AUNQUE EL INDICADOR ES VERDE, HAY VARIACIÓN EN VARIABLES",IF(AND(H134&gt;=95,H134&lt;=105,H139&lt;95),"VERDE:AUNQUE EL INDICADOR ES VERDE, HAY VARIACIÓN EN VARIABLES",IF(AND(H134&gt;=95,H134&lt;=105,H139&gt;105),"VERDE:AUNQUE EL INDICADOR ES VERDE, HAY VARIACIÓN EN VARIABLES",IF(OR(AND(H134&gt;=90,H134&lt;95),AND(H134&gt;105,H134&lt;=110)),"AMARILLO",IF(OR(H134&lt;90,H134&gt;110),"ROJO",IF(AND(D134&lt;&gt;0,E134=0),"ROJO","")))))))))&amp;". 
"&amp;IF(AND(D134=0,E134=0),"NO",IF(OR(H134&lt;95,H134&gt;105),"SI","NO"))&amp;" hubo variación en el indicador y "&amp;IF(AND(D137=0,D139=0,H137=0,H139=0),"NO",IF(OR(H137&lt;95,H137&gt;105,H139&lt;95,H139&gt;105),"SI","NO"))&amp;" hubo variación en variables."</f>
        <v>El indicador al final del período de evaluación registró un alcanzado del 0 por ciento en comparación con la meta programada del 0 por ciento, representa un cumplimiento de la meta del 0 por ciento, colocando el indicador en un semáforo de color . 
NO hubo variación en el indicador y NO hubo variación en variables.</v>
      </c>
      <c r="K135" s="107"/>
      <c r="L135" s="107"/>
      <c r="M135" s="107"/>
      <c r="N135" s="107"/>
      <c r="O135" s="107"/>
      <c r="P135" s="107"/>
      <c r="Q135" s="107"/>
      <c r="R135" s="107"/>
      <c r="S135" s="108"/>
    </row>
    <row r="136" spans="1:19" s="22" customFormat="1" ht="278.25" customHeight="1" x14ac:dyDescent="0.25">
      <c r="A136" s="38"/>
      <c r="B136" s="63"/>
      <c r="C136" s="66"/>
      <c r="D136" s="69"/>
      <c r="E136" s="69"/>
      <c r="F136" s="76"/>
      <c r="G136" s="77"/>
      <c r="H136" s="76"/>
      <c r="I136" s="77"/>
      <c r="J136" s="129" t="s">
        <v>87</v>
      </c>
      <c r="K136" s="130"/>
      <c r="L136" s="130"/>
      <c r="M136" s="130"/>
      <c r="N136" s="130"/>
      <c r="O136" s="130"/>
      <c r="P136" s="130"/>
      <c r="Q136" s="130"/>
      <c r="R136" s="130"/>
      <c r="S136" s="131"/>
    </row>
    <row r="137" spans="1:19" s="22" customFormat="1" ht="42" customHeight="1" x14ac:dyDescent="0.25">
      <c r="A137" s="38"/>
      <c r="B137" s="43" t="s">
        <v>19</v>
      </c>
      <c r="C137" s="132" t="s">
        <v>41</v>
      </c>
      <c r="D137" s="41">
        <v>0</v>
      </c>
      <c r="E137" s="56">
        <v>0</v>
      </c>
      <c r="F137" s="72">
        <f>E137-D137</f>
        <v>0</v>
      </c>
      <c r="G137" s="73"/>
      <c r="H137" s="72">
        <f>IF(D137=0,0,ROUND(E137/D137*100,1))</f>
        <v>0</v>
      </c>
      <c r="I137" s="73"/>
      <c r="J137" s="103" t="s">
        <v>72</v>
      </c>
      <c r="K137" s="104"/>
      <c r="L137" s="104"/>
      <c r="M137" s="104"/>
      <c r="N137" s="104"/>
      <c r="O137" s="104"/>
      <c r="P137" s="104"/>
      <c r="Q137" s="104"/>
      <c r="R137" s="104"/>
      <c r="S137" s="105"/>
    </row>
    <row r="138" spans="1:19" s="22" customFormat="1" ht="239.25" customHeight="1" thickBot="1" x14ac:dyDescent="0.3">
      <c r="A138" s="38"/>
      <c r="B138" s="43"/>
      <c r="C138" s="132"/>
      <c r="D138" s="41"/>
      <c r="E138" s="57"/>
      <c r="F138" s="76"/>
      <c r="G138" s="77"/>
      <c r="H138" s="76"/>
      <c r="I138" s="77"/>
      <c r="J138" s="100" t="s">
        <v>73</v>
      </c>
      <c r="K138" s="101"/>
      <c r="L138" s="101"/>
      <c r="M138" s="101"/>
      <c r="N138" s="101"/>
      <c r="O138" s="101"/>
      <c r="P138" s="101"/>
      <c r="Q138" s="101"/>
      <c r="R138" s="101"/>
      <c r="S138" s="102"/>
    </row>
    <row r="139" spans="1:19" s="22" customFormat="1" ht="41.25" customHeight="1" x14ac:dyDescent="0.25">
      <c r="A139" s="38"/>
      <c r="B139" s="43" t="s">
        <v>20</v>
      </c>
      <c r="C139" s="42" t="s">
        <v>53</v>
      </c>
      <c r="D139" s="78">
        <v>0</v>
      </c>
      <c r="E139" s="79">
        <f>D139</f>
        <v>0</v>
      </c>
      <c r="F139" s="40">
        <f>E139-D139</f>
        <v>0</v>
      </c>
      <c r="G139" s="40"/>
      <c r="H139" s="40">
        <f>IF(D139=0,0,ROUND(E139/D139*100,1))</f>
        <v>0</v>
      </c>
      <c r="I139" s="40"/>
      <c r="J139" s="97" t="s">
        <v>74</v>
      </c>
      <c r="K139" s="98"/>
      <c r="L139" s="98"/>
      <c r="M139" s="98"/>
      <c r="N139" s="98"/>
      <c r="O139" s="98"/>
      <c r="P139" s="98"/>
      <c r="Q139" s="98"/>
      <c r="R139" s="98"/>
      <c r="S139" s="99"/>
    </row>
    <row r="140" spans="1:19" s="22" customFormat="1" ht="218.25" customHeight="1" thickBot="1" x14ac:dyDescent="0.3">
      <c r="A140" s="38"/>
      <c r="B140" s="43"/>
      <c r="C140" s="42"/>
      <c r="D140" s="78"/>
      <c r="E140" s="79"/>
      <c r="F140" s="40"/>
      <c r="G140" s="40"/>
      <c r="H140" s="40"/>
      <c r="I140" s="40"/>
      <c r="J140" s="100" t="s">
        <v>73</v>
      </c>
      <c r="K140" s="101"/>
      <c r="L140" s="101"/>
      <c r="M140" s="101"/>
      <c r="N140" s="101"/>
      <c r="O140" s="101"/>
      <c r="P140" s="101"/>
      <c r="Q140" s="101"/>
      <c r="R140" s="101"/>
      <c r="S140" s="102"/>
    </row>
    <row r="141" spans="1:19" s="22" customFormat="1" ht="47.25" customHeight="1" x14ac:dyDescent="0.25">
      <c r="A141" s="38"/>
      <c r="B141" s="43"/>
      <c r="C141" s="42"/>
      <c r="D141" s="78"/>
      <c r="E141" s="79"/>
      <c r="F141" s="40"/>
      <c r="G141" s="40"/>
      <c r="H141" s="40"/>
      <c r="I141" s="40"/>
      <c r="J141" s="97" t="s">
        <v>75</v>
      </c>
      <c r="K141" s="98"/>
      <c r="L141" s="98"/>
      <c r="M141" s="98"/>
      <c r="N141" s="98"/>
      <c r="O141" s="98"/>
      <c r="P141" s="98"/>
      <c r="Q141" s="98"/>
      <c r="R141" s="98"/>
      <c r="S141" s="99"/>
    </row>
    <row r="142" spans="1:19" s="22" customFormat="1" ht="218.25" customHeight="1" thickBot="1" x14ac:dyDescent="0.3">
      <c r="A142" s="39"/>
      <c r="B142" s="43"/>
      <c r="C142" s="42"/>
      <c r="D142" s="78"/>
      <c r="E142" s="79"/>
      <c r="F142" s="40"/>
      <c r="G142" s="40"/>
      <c r="H142" s="40"/>
      <c r="I142" s="40"/>
      <c r="J142" s="100" t="s">
        <v>73</v>
      </c>
      <c r="K142" s="101"/>
      <c r="L142" s="101"/>
      <c r="M142" s="101"/>
      <c r="N142" s="101"/>
      <c r="O142" s="101"/>
      <c r="P142" s="101"/>
      <c r="Q142" s="101"/>
      <c r="R142" s="101"/>
      <c r="S142" s="102"/>
    </row>
    <row r="143" spans="1:19" ht="59.25" customHeight="1" thickBot="1" x14ac:dyDescent="0.3">
      <c r="A143" s="109"/>
      <c r="B143" s="110"/>
      <c r="C143" s="110"/>
      <c r="D143" s="110"/>
      <c r="E143" s="110"/>
      <c r="F143" s="110"/>
      <c r="G143" s="110"/>
      <c r="H143" s="110"/>
      <c r="I143" s="110"/>
      <c r="J143" s="110"/>
      <c r="K143" s="110"/>
      <c r="L143" s="110"/>
      <c r="M143" s="110"/>
      <c r="N143" s="110"/>
      <c r="O143" s="110"/>
      <c r="P143" s="110"/>
      <c r="Q143" s="110"/>
      <c r="R143" s="110"/>
      <c r="S143" s="111"/>
    </row>
    <row r="144" spans="1:19" ht="59.25" customHeight="1" x14ac:dyDescent="0.5">
      <c r="A144" s="58" t="s">
        <v>5</v>
      </c>
      <c r="B144" s="46" t="s">
        <v>6</v>
      </c>
      <c r="C144" s="47"/>
      <c r="D144" s="70" t="s">
        <v>7</v>
      </c>
      <c r="E144" s="70"/>
      <c r="F144" s="70" t="s">
        <v>8</v>
      </c>
      <c r="G144" s="70"/>
      <c r="H144" s="70"/>
      <c r="I144" s="70"/>
      <c r="J144" s="120" t="s">
        <v>9</v>
      </c>
      <c r="K144" s="121"/>
      <c r="L144" s="121"/>
      <c r="M144" s="121"/>
      <c r="N144" s="121"/>
      <c r="O144" s="121"/>
      <c r="P144" s="121"/>
      <c r="Q144" s="121"/>
      <c r="R144" s="121"/>
      <c r="S144" s="122"/>
    </row>
    <row r="145" spans="1:19" ht="30" customHeight="1" x14ac:dyDescent="0.5">
      <c r="A145" s="59"/>
      <c r="B145" s="48"/>
      <c r="C145" s="49"/>
      <c r="D145" s="25" t="s">
        <v>10</v>
      </c>
      <c r="E145" s="25" t="s">
        <v>11</v>
      </c>
      <c r="F145" s="52" t="s">
        <v>12</v>
      </c>
      <c r="G145" s="52"/>
      <c r="H145" s="52" t="s">
        <v>13</v>
      </c>
      <c r="I145" s="52"/>
      <c r="J145" s="123"/>
      <c r="K145" s="124"/>
      <c r="L145" s="124"/>
      <c r="M145" s="124"/>
      <c r="N145" s="124"/>
      <c r="O145" s="124"/>
      <c r="P145" s="124"/>
      <c r="Q145" s="124"/>
      <c r="R145" s="124"/>
      <c r="S145" s="125"/>
    </row>
    <row r="146" spans="1:19" ht="26.25" customHeight="1" x14ac:dyDescent="0.25">
      <c r="A146" s="60"/>
      <c r="B146" s="50"/>
      <c r="C146" s="51"/>
      <c r="D146" s="26" t="s">
        <v>14</v>
      </c>
      <c r="E146" s="26" t="s">
        <v>15</v>
      </c>
      <c r="F146" s="53" t="s">
        <v>16</v>
      </c>
      <c r="G146" s="53"/>
      <c r="H146" s="53" t="s">
        <v>17</v>
      </c>
      <c r="I146" s="53"/>
      <c r="J146" s="126"/>
      <c r="K146" s="127"/>
      <c r="L146" s="127"/>
      <c r="M146" s="127"/>
      <c r="N146" s="127"/>
      <c r="O146" s="127"/>
      <c r="P146" s="127"/>
      <c r="Q146" s="127"/>
      <c r="R146" s="127"/>
      <c r="S146" s="128"/>
    </row>
    <row r="147" spans="1:19" ht="45" customHeight="1" x14ac:dyDescent="0.25">
      <c r="A147" s="37">
        <v>11</v>
      </c>
      <c r="B147" s="61" t="s">
        <v>18</v>
      </c>
      <c r="C147" s="64" t="s">
        <v>33</v>
      </c>
      <c r="D147" s="67">
        <f>IF(D152=0,0,ROUND(D150/D152*100,1))</f>
        <v>92.3</v>
      </c>
      <c r="E147" s="67">
        <f>IF(E152=0,0,ROUND(E150/E152*100,1))</f>
        <v>93.5</v>
      </c>
      <c r="F147" s="72">
        <f>E147-D147</f>
        <v>1.2000000000000028</v>
      </c>
      <c r="G147" s="73"/>
      <c r="H147" s="72">
        <f>IF(D147=0,0,ROUND(E147/D147*100,1))</f>
        <v>101.3</v>
      </c>
      <c r="I147" s="73"/>
      <c r="J147" s="103" t="s">
        <v>71</v>
      </c>
      <c r="K147" s="104"/>
      <c r="L147" s="104"/>
      <c r="M147" s="104"/>
      <c r="N147" s="104"/>
      <c r="O147" s="104"/>
      <c r="P147" s="104"/>
      <c r="Q147" s="104"/>
      <c r="R147" s="104"/>
      <c r="S147" s="105"/>
    </row>
    <row r="148" spans="1:19" ht="166.5" customHeight="1" x14ac:dyDescent="0.25">
      <c r="A148" s="38"/>
      <c r="B148" s="62"/>
      <c r="C148" s="65"/>
      <c r="D148" s="68"/>
      <c r="E148" s="68"/>
      <c r="F148" s="74"/>
      <c r="G148" s="75"/>
      <c r="H148" s="74"/>
      <c r="I148" s="75"/>
      <c r="J148" s="106" t="str">
        <f>"El indicador al final del período de evaluación registró un alcanzado del "&amp;E147&amp;" por ciento en comparación con la meta programada del "&amp;D147&amp;" por ciento, representa un cumplimiento de la meta del "&amp;H147&amp;" por ciento, colocando el indicador en un semáforo de color "&amp;IF(AND(D147=0,H147=0),"",IF(AND(H147&gt;=95,H147&lt;=105,H150&gt;=95,H150&lt;=105,H152&gt;=95,H152&lt;=105),"VERDE:SE LOGRÓ LA META",IF(AND(H147&gt;=95,H147&lt;=105,H150&lt;95),"VERDE:AUNQUE EL INDICADOR ES VERDE, HAY VARIACIÓN EN VARIABLES",IF(AND(H147&gt;=95,H147&lt;=105,H150&gt;105),"VERDE:AUNQUE EL INDICADOR ES VERDE, HAY VARIACIÓN EN VARIABLES",IF(AND(H147&gt;=95,H147&lt;=105,H152&lt;95),"VERDE:AUNQUE EL INDICADOR ES VERDE, HAY VARIACIÓN EN VARIABLES",IF(AND(H147&gt;=95,H147&lt;=105,H152&gt;105),"VERDE:AUNQUE EL INDICADOR ES VERDE, HAY VARIACIÓN EN VARIABLES",IF(OR(AND(H147&gt;=90,H147&lt;95),AND(H147&gt;105,H147&lt;=110)),"AMARILLO",IF(OR(H147&lt;90,H147&gt;110),"ROJO",IF(AND(D147&lt;&gt;0,E147=0),"ROJO","")))))))))&amp;". 
"&amp;IF(AND(D147=0,E147=0),"NO",IF(OR(H147&lt;95,H147&gt;105),"SI","NO"))&amp;" hubo variación en el indicador y "&amp;IF(AND(D150=0,D152=0,H150=0,H152=0),"NO",IF(OR(H150&lt;95,H150&gt;105,H152&lt;95,H152&gt;105),"SI","NO"))&amp;" hubo variación en variables."</f>
        <v>El indicador al final del período de evaluación registró un alcanzado del 93.5 por ciento en comparación con la meta programada del 92.3 por ciento, representa un cumplimiento de la meta del 101.3 por ciento, colocando el indicador en un semáforo de color VERDE:SE LOGRÓ LA META. 
NO hubo variación en el indicador y NO hubo variación en variables.</v>
      </c>
      <c r="K148" s="107"/>
      <c r="L148" s="107"/>
      <c r="M148" s="107"/>
      <c r="N148" s="107"/>
      <c r="O148" s="107"/>
      <c r="P148" s="107"/>
      <c r="Q148" s="107"/>
      <c r="R148" s="107"/>
      <c r="S148" s="108"/>
    </row>
    <row r="149" spans="1:19" ht="243" customHeight="1" x14ac:dyDescent="0.25">
      <c r="A149" s="38"/>
      <c r="B149" s="63"/>
      <c r="C149" s="66"/>
      <c r="D149" s="69"/>
      <c r="E149" s="69"/>
      <c r="F149" s="76"/>
      <c r="G149" s="77"/>
      <c r="H149" s="76"/>
      <c r="I149" s="77"/>
      <c r="J149" s="129" t="s">
        <v>112</v>
      </c>
      <c r="K149" s="130"/>
      <c r="L149" s="130"/>
      <c r="M149" s="130"/>
      <c r="N149" s="130"/>
      <c r="O149" s="130"/>
      <c r="P149" s="130"/>
      <c r="Q149" s="130"/>
      <c r="R149" s="130"/>
      <c r="S149" s="131"/>
    </row>
    <row r="150" spans="1:19" ht="35.25" customHeight="1" x14ac:dyDescent="0.25">
      <c r="A150" s="38"/>
      <c r="B150" s="133" t="s">
        <v>19</v>
      </c>
      <c r="C150" s="54" t="s">
        <v>34</v>
      </c>
      <c r="D150" s="56">
        <v>35100</v>
      </c>
      <c r="E150" s="56">
        <v>35534</v>
      </c>
      <c r="F150" s="72">
        <f>E150-D150</f>
        <v>434</v>
      </c>
      <c r="G150" s="73"/>
      <c r="H150" s="72">
        <f>IF(D150=0,0,ROUND(E150/D150*100,1))</f>
        <v>101.2</v>
      </c>
      <c r="I150" s="73"/>
      <c r="J150" s="103" t="s">
        <v>72</v>
      </c>
      <c r="K150" s="104"/>
      <c r="L150" s="104"/>
      <c r="M150" s="104"/>
      <c r="N150" s="104"/>
      <c r="O150" s="104"/>
      <c r="P150" s="104"/>
      <c r="Q150" s="104"/>
      <c r="R150" s="104"/>
      <c r="S150" s="105"/>
    </row>
    <row r="151" spans="1:19" ht="237" customHeight="1" thickBot="1" x14ac:dyDescent="0.3">
      <c r="A151" s="38"/>
      <c r="B151" s="134"/>
      <c r="C151" s="55"/>
      <c r="D151" s="57"/>
      <c r="E151" s="57"/>
      <c r="F151" s="76"/>
      <c r="G151" s="77"/>
      <c r="H151" s="76"/>
      <c r="I151" s="77"/>
      <c r="J151" s="100" t="s">
        <v>113</v>
      </c>
      <c r="K151" s="101"/>
      <c r="L151" s="101"/>
      <c r="M151" s="101"/>
      <c r="N151" s="101"/>
      <c r="O151" s="101"/>
      <c r="P151" s="101"/>
      <c r="Q151" s="101"/>
      <c r="R151" s="101"/>
      <c r="S151" s="102"/>
    </row>
    <row r="152" spans="1:19" ht="38.25" customHeight="1" x14ac:dyDescent="0.25">
      <c r="A152" s="38"/>
      <c r="B152" s="43" t="s">
        <v>20</v>
      </c>
      <c r="C152" s="42" t="s">
        <v>55</v>
      </c>
      <c r="D152" s="41">
        <v>38010</v>
      </c>
      <c r="E152" s="41">
        <v>38010</v>
      </c>
      <c r="F152" s="40">
        <f>E152-D152</f>
        <v>0</v>
      </c>
      <c r="G152" s="40"/>
      <c r="H152" s="40">
        <f>IF(D152=0,0,ROUND(E152/D152*100,1))</f>
        <v>100</v>
      </c>
      <c r="I152" s="40"/>
      <c r="J152" s="97" t="s">
        <v>74</v>
      </c>
      <c r="K152" s="98"/>
      <c r="L152" s="98"/>
      <c r="M152" s="98"/>
      <c r="N152" s="98"/>
      <c r="O152" s="98"/>
      <c r="P152" s="98"/>
      <c r="Q152" s="98"/>
      <c r="R152" s="98"/>
      <c r="S152" s="99"/>
    </row>
    <row r="153" spans="1:19" ht="212.25" customHeight="1" thickBot="1" x14ac:dyDescent="0.3">
      <c r="A153" s="38"/>
      <c r="B153" s="43"/>
      <c r="C153" s="42"/>
      <c r="D153" s="41"/>
      <c r="E153" s="41"/>
      <c r="F153" s="40"/>
      <c r="G153" s="40"/>
      <c r="H153" s="40"/>
      <c r="I153" s="40"/>
      <c r="J153" s="100" t="s">
        <v>114</v>
      </c>
      <c r="K153" s="101"/>
      <c r="L153" s="101"/>
      <c r="M153" s="101"/>
      <c r="N153" s="101"/>
      <c r="O153" s="101"/>
      <c r="P153" s="101"/>
      <c r="Q153" s="101"/>
      <c r="R153" s="101"/>
      <c r="S153" s="102"/>
    </row>
    <row r="154" spans="1:19" ht="35.25" customHeight="1" x14ac:dyDescent="0.25">
      <c r="A154" s="38"/>
      <c r="B154" s="43"/>
      <c r="C154" s="42"/>
      <c r="D154" s="41"/>
      <c r="E154" s="41"/>
      <c r="F154" s="40"/>
      <c r="G154" s="40"/>
      <c r="H154" s="40"/>
      <c r="I154" s="40"/>
      <c r="J154" s="97" t="s">
        <v>75</v>
      </c>
      <c r="K154" s="98"/>
      <c r="L154" s="98"/>
      <c r="M154" s="98"/>
      <c r="N154" s="98"/>
      <c r="O154" s="98"/>
      <c r="P154" s="98"/>
      <c r="Q154" s="98"/>
      <c r="R154" s="98"/>
      <c r="S154" s="99"/>
    </row>
    <row r="155" spans="1:19" ht="212.25" customHeight="1" thickBot="1" x14ac:dyDescent="0.3">
      <c r="A155" s="39"/>
      <c r="B155" s="43"/>
      <c r="C155" s="42"/>
      <c r="D155" s="41"/>
      <c r="E155" s="41"/>
      <c r="F155" s="40"/>
      <c r="G155" s="40"/>
      <c r="H155" s="40"/>
      <c r="I155" s="40"/>
      <c r="J155" s="100" t="s">
        <v>126</v>
      </c>
      <c r="K155" s="101"/>
      <c r="L155" s="101"/>
      <c r="M155" s="101"/>
      <c r="N155" s="101"/>
      <c r="O155" s="101"/>
      <c r="P155" s="101"/>
      <c r="Q155" s="101"/>
      <c r="R155" s="101"/>
      <c r="S155" s="102"/>
    </row>
    <row r="156" spans="1:19" ht="68.25" customHeight="1" thickBot="1" x14ac:dyDescent="0.3">
      <c r="A156" s="151"/>
      <c r="B156" s="152"/>
      <c r="C156" s="152"/>
      <c r="D156" s="152"/>
      <c r="E156" s="152"/>
      <c r="F156" s="152"/>
      <c r="G156" s="152"/>
      <c r="H156" s="152"/>
      <c r="I156" s="152"/>
      <c r="J156" s="152"/>
      <c r="K156" s="152"/>
      <c r="L156" s="152"/>
      <c r="M156" s="152"/>
      <c r="N156" s="152"/>
      <c r="O156" s="152"/>
      <c r="P156" s="152"/>
      <c r="Q156" s="152"/>
      <c r="R156" s="152"/>
      <c r="S156" s="153"/>
    </row>
    <row r="157" spans="1:19" ht="36" customHeight="1" x14ac:dyDescent="0.5">
      <c r="A157" s="58" t="s">
        <v>5</v>
      </c>
      <c r="B157" s="46" t="s">
        <v>6</v>
      </c>
      <c r="C157" s="47"/>
      <c r="D157" s="70" t="s">
        <v>7</v>
      </c>
      <c r="E157" s="70"/>
      <c r="F157" s="70" t="s">
        <v>8</v>
      </c>
      <c r="G157" s="70"/>
      <c r="H157" s="70"/>
      <c r="I157" s="70"/>
      <c r="J157" s="120" t="s">
        <v>9</v>
      </c>
      <c r="K157" s="121"/>
      <c r="L157" s="121"/>
      <c r="M157" s="121"/>
      <c r="N157" s="121"/>
      <c r="O157" s="121"/>
      <c r="P157" s="121"/>
      <c r="Q157" s="121"/>
      <c r="R157" s="121"/>
      <c r="S157" s="122"/>
    </row>
    <row r="158" spans="1:19" ht="30" customHeight="1" x14ac:dyDescent="0.5">
      <c r="A158" s="59"/>
      <c r="B158" s="48"/>
      <c r="C158" s="49"/>
      <c r="D158" s="25" t="s">
        <v>10</v>
      </c>
      <c r="E158" s="25" t="s">
        <v>11</v>
      </c>
      <c r="F158" s="52" t="s">
        <v>12</v>
      </c>
      <c r="G158" s="52"/>
      <c r="H158" s="52" t="s">
        <v>13</v>
      </c>
      <c r="I158" s="52"/>
      <c r="J158" s="123"/>
      <c r="K158" s="124"/>
      <c r="L158" s="124"/>
      <c r="M158" s="124"/>
      <c r="N158" s="124"/>
      <c r="O158" s="124"/>
      <c r="P158" s="124"/>
      <c r="Q158" s="124"/>
      <c r="R158" s="124"/>
      <c r="S158" s="125"/>
    </row>
    <row r="159" spans="1:19" ht="35.25" customHeight="1" x14ac:dyDescent="0.25">
      <c r="A159" s="60"/>
      <c r="B159" s="50"/>
      <c r="C159" s="51"/>
      <c r="D159" s="26" t="s">
        <v>14</v>
      </c>
      <c r="E159" s="26" t="s">
        <v>15</v>
      </c>
      <c r="F159" s="53" t="s">
        <v>16</v>
      </c>
      <c r="G159" s="53"/>
      <c r="H159" s="53" t="s">
        <v>17</v>
      </c>
      <c r="I159" s="53"/>
      <c r="J159" s="126"/>
      <c r="K159" s="127"/>
      <c r="L159" s="127"/>
      <c r="M159" s="127"/>
      <c r="N159" s="127"/>
      <c r="O159" s="127"/>
      <c r="P159" s="127"/>
      <c r="Q159" s="127"/>
      <c r="R159" s="127"/>
      <c r="S159" s="128"/>
    </row>
    <row r="160" spans="1:19" ht="62.25" customHeight="1" x14ac:dyDescent="0.25">
      <c r="A160" s="37">
        <v>12</v>
      </c>
      <c r="B160" s="61" t="s">
        <v>18</v>
      </c>
      <c r="C160" s="64" t="s">
        <v>35</v>
      </c>
      <c r="D160" s="67">
        <f>IF(D165=0,0,ROUND(D163/D165*1,1))</f>
        <v>6.3</v>
      </c>
      <c r="E160" s="67">
        <f>IF(E165=0,0,ROUND(E163/E165*1,1))</f>
        <v>6.4</v>
      </c>
      <c r="F160" s="72">
        <f>E160-D160</f>
        <v>0.10000000000000053</v>
      </c>
      <c r="G160" s="73"/>
      <c r="H160" s="72">
        <f>IF(D160=0,0,ROUND(E160/D160*100,1))</f>
        <v>101.6</v>
      </c>
      <c r="I160" s="73"/>
      <c r="J160" s="103" t="s">
        <v>71</v>
      </c>
      <c r="K160" s="104"/>
      <c r="L160" s="104"/>
      <c r="M160" s="104"/>
      <c r="N160" s="104"/>
      <c r="O160" s="104"/>
      <c r="P160" s="104"/>
      <c r="Q160" s="104"/>
      <c r="R160" s="104"/>
      <c r="S160" s="105"/>
    </row>
    <row r="161" spans="1:19" ht="191.25" customHeight="1" x14ac:dyDescent="0.25">
      <c r="A161" s="38"/>
      <c r="B161" s="62"/>
      <c r="C161" s="65"/>
      <c r="D161" s="68"/>
      <c r="E161" s="68"/>
      <c r="F161" s="74"/>
      <c r="G161" s="75"/>
      <c r="H161" s="74"/>
      <c r="I161" s="75"/>
      <c r="J161" s="106" t="str">
        <f>"El indicador al final del período de evaluación registró un alcanzado del "&amp;E160&amp;" por ciento en comparación con la meta programada del "&amp;D160&amp;" por ciento, representa un cumplimiento de la meta del "&amp;H160&amp;" por ciento, colocando el indicador en un semáforo de color "&amp;IF(AND(D160=0,H160=0),"",IF(AND(H160&gt;=95,H160&lt;=105,H163&gt;=95,H163&lt;=105,H165&gt;=95,H165&lt;=105),"VERDE:SE LOGRÓ LA META",IF(AND(H160&gt;=95,H160&lt;=105,H163&lt;95),"VERDE:AUNQUE EL INDICADOR ES VERDE, HAY VARIACIÓN EN VARIABLES",IF(AND(H160&gt;=95,H160&lt;=105,H163&gt;105),"VERDE:AUNQUE EL INDICADOR ES VERDE, HAY VARIACIÓN EN VARIABLES",IF(AND(H160&gt;=95,H160&lt;=105,H165&lt;95),"VERDE:AUNQUE EL INDICADOR ES VERDE, HAY VARIACIÓN EN VARIABLES",IF(AND(H160&gt;=95,H160&lt;=105,H165&gt;105),"VERDE:AUNQUE EL INDICADOR ES VERDE, HAY VARIACIÓN EN VARIABLES",IF(OR(AND(H160&gt;=90,H160&lt;95),AND(H160&gt;105,H160&lt;=110)),"AMARILLO",IF(OR(H160&lt;90,H160&gt;110),"ROJO",IF(AND(D160&lt;&gt;0,E160=0),"ROJO","")))))))))&amp;". 
"&amp;IF(AND(D160=0,E160=0),"NO",IF(OR(H160&lt;95,H160&gt;105),"SI","NO"))&amp;" hubo variación en el indicador y "&amp;IF(AND(D163=0,D165=0,H163=0,H165=0),"NO",IF(OR(H163&lt;95,H163&gt;105,H165&lt;95,H165&gt;105),"SI","NO"))&amp;" hubo variación en variables."</f>
        <v>El indicador al final del período de evaluación registró un alcanzado del 6.4 por ciento en comparación con la meta programada del 6.3 por ciento, representa un cumplimiento de la meta del 101.6 por ciento, colocando el indicador en un semáforo de color VERDE:AUNQUE EL INDICADOR ES VERDE, HAY VARIACIÓN EN VARIABLES. 
NO hubo variación en el indicador y SI hubo variación en variables.</v>
      </c>
      <c r="K161" s="107"/>
      <c r="L161" s="107"/>
      <c r="M161" s="107"/>
      <c r="N161" s="107"/>
      <c r="O161" s="107"/>
      <c r="P161" s="107"/>
      <c r="Q161" s="107"/>
      <c r="R161" s="107"/>
      <c r="S161" s="108"/>
    </row>
    <row r="162" spans="1:19" ht="294.75" customHeight="1" x14ac:dyDescent="0.25">
      <c r="A162" s="38"/>
      <c r="B162" s="63"/>
      <c r="C162" s="66"/>
      <c r="D162" s="69"/>
      <c r="E162" s="69"/>
      <c r="F162" s="76"/>
      <c r="G162" s="77"/>
      <c r="H162" s="76"/>
      <c r="I162" s="77"/>
      <c r="J162" s="129" t="s">
        <v>115</v>
      </c>
      <c r="K162" s="130"/>
      <c r="L162" s="130"/>
      <c r="M162" s="130"/>
      <c r="N162" s="130"/>
      <c r="O162" s="130"/>
      <c r="P162" s="130"/>
      <c r="Q162" s="130"/>
      <c r="R162" s="130"/>
      <c r="S162" s="131"/>
    </row>
    <row r="163" spans="1:19" ht="34.5" customHeight="1" x14ac:dyDescent="0.25">
      <c r="A163" s="38"/>
      <c r="B163" s="163" t="s">
        <v>19</v>
      </c>
      <c r="C163" s="165" t="s">
        <v>36</v>
      </c>
      <c r="D163" s="113">
        <v>34200</v>
      </c>
      <c r="E163" s="166">
        <v>36146</v>
      </c>
      <c r="F163" s="40">
        <f t="shared" ref="F163" si="14">E163-D163</f>
        <v>1946</v>
      </c>
      <c r="G163" s="40"/>
      <c r="H163" s="40">
        <f t="shared" ref="H163" si="15">IF(D163=0,0,ROUND(E163/D163*100,1))</f>
        <v>105.7</v>
      </c>
      <c r="I163" s="40"/>
      <c r="J163" s="103" t="s">
        <v>72</v>
      </c>
      <c r="K163" s="104"/>
      <c r="L163" s="104"/>
      <c r="M163" s="104"/>
      <c r="N163" s="104"/>
      <c r="O163" s="104"/>
      <c r="P163" s="104"/>
      <c r="Q163" s="104"/>
      <c r="R163" s="104"/>
      <c r="S163" s="105"/>
    </row>
    <row r="164" spans="1:19" ht="203.25" customHeight="1" thickBot="1" x14ac:dyDescent="0.3">
      <c r="A164" s="38"/>
      <c r="B164" s="164"/>
      <c r="C164" s="165"/>
      <c r="D164" s="113"/>
      <c r="E164" s="167"/>
      <c r="F164" s="40"/>
      <c r="G164" s="40"/>
      <c r="H164" s="40"/>
      <c r="I164" s="40"/>
      <c r="J164" s="100" t="s">
        <v>116</v>
      </c>
      <c r="K164" s="101"/>
      <c r="L164" s="101"/>
      <c r="M164" s="101"/>
      <c r="N164" s="101"/>
      <c r="O164" s="101"/>
      <c r="P164" s="101"/>
      <c r="Q164" s="101"/>
      <c r="R164" s="101"/>
      <c r="S164" s="102"/>
    </row>
    <row r="165" spans="1:19" ht="34.5" customHeight="1" x14ac:dyDescent="0.25">
      <c r="A165" s="38"/>
      <c r="B165" s="94" t="s">
        <v>20</v>
      </c>
      <c r="C165" s="93" t="s">
        <v>37</v>
      </c>
      <c r="D165" s="92">
        <f>D35</f>
        <v>5400</v>
      </c>
      <c r="E165" s="92">
        <f>E35</f>
        <v>5641</v>
      </c>
      <c r="F165" s="40">
        <f>E165-D165</f>
        <v>241</v>
      </c>
      <c r="G165" s="40"/>
      <c r="H165" s="40">
        <f>IF(D165=0,0,ROUND(E165/D165*100,1))</f>
        <v>104.5</v>
      </c>
      <c r="I165" s="40"/>
      <c r="J165" s="97" t="s">
        <v>74</v>
      </c>
      <c r="K165" s="98"/>
      <c r="L165" s="98"/>
      <c r="M165" s="98"/>
      <c r="N165" s="98"/>
      <c r="O165" s="98"/>
      <c r="P165" s="98"/>
      <c r="Q165" s="98"/>
      <c r="R165" s="98"/>
      <c r="S165" s="99"/>
    </row>
    <row r="166" spans="1:19" ht="219.75" customHeight="1" thickBot="1" x14ac:dyDescent="0.3">
      <c r="A166" s="38"/>
      <c r="B166" s="94"/>
      <c r="C166" s="93"/>
      <c r="D166" s="92"/>
      <c r="E166" s="92"/>
      <c r="F166" s="40"/>
      <c r="G166" s="40"/>
      <c r="H166" s="40"/>
      <c r="I166" s="40"/>
      <c r="J166" s="100" t="s">
        <v>117</v>
      </c>
      <c r="K166" s="101"/>
      <c r="L166" s="101"/>
      <c r="M166" s="101"/>
      <c r="N166" s="101"/>
      <c r="O166" s="101"/>
      <c r="P166" s="101"/>
      <c r="Q166" s="101"/>
      <c r="R166" s="101"/>
      <c r="S166" s="102"/>
    </row>
    <row r="167" spans="1:19" ht="39.75" customHeight="1" x14ac:dyDescent="0.25">
      <c r="A167" s="38"/>
      <c r="B167" s="94"/>
      <c r="C167" s="93"/>
      <c r="D167" s="92"/>
      <c r="E167" s="92"/>
      <c r="F167" s="40"/>
      <c r="G167" s="40"/>
      <c r="H167" s="40"/>
      <c r="I167" s="40"/>
      <c r="J167" s="97" t="s">
        <v>75</v>
      </c>
      <c r="K167" s="98"/>
      <c r="L167" s="98"/>
      <c r="M167" s="98"/>
      <c r="N167" s="98"/>
      <c r="O167" s="98"/>
      <c r="P167" s="98"/>
      <c r="Q167" s="98"/>
      <c r="R167" s="98"/>
      <c r="S167" s="99"/>
    </row>
    <row r="168" spans="1:19" ht="219.75" customHeight="1" thickBot="1" x14ac:dyDescent="0.3">
      <c r="A168" s="39"/>
      <c r="B168" s="94"/>
      <c r="C168" s="93"/>
      <c r="D168" s="92"/>
      <c r="E168" s="92"/>
      <c r="F168" s="40"/>
      <c r="G168" s="40"/>
      <c r="H168" s="40"/>
      <c r="I168" s="40"/>
      <c r="J168" s="100" t="s">
        <v>126</v>
      </c>
      <c r="K168" s="101"/>
      <c r="L168" s="101"/>
      <c r="M168" s="101"/>
      <c r="N168" s="101"/>
      <c r="O168" s="101"/>
      <c r="P168" s="101"/>
      <c r="Q168" s="101"/>
      <c r="R168" s="101"/>
      <c r="S168" s="102"/>
    </row>
    <row r="169" spans="1:19" ht="51.75" customHeight="1" thickBot="1" x14ac:dyDescent="0.3">
      <c r="A169" s="109"/>
      <c r="B169" s="110"/>
      <c r="C169" s="110"/>
      <c r="D169" s="110"/>
      <c r="E169" s="110"/>
      <c r="F169" s="110"/>
      <c r="G169" s="110"/>
      <c r="H169" s="110"/>
      <c r="I169" s="110"/>
      <c r="J169" s="110"/>
      <c r="K169" s="110"/>
      <c r="L169" s="110"/>
      <c r="M169" s="110"/>
      <c r="N169" s="110"/>
      <c r="O169" s="110"/>
      <c r="P169" s="110"/>
      <c r="Q169" s="110"/>
      <c r="R169" s="110"/>
      <c r="S169" s="111"/>
    </row>
    <row r="170" spans="1:19" ht="30.75" customHeight="1" x14ac:dyDescent="0.5">
      <c r="A170" s="58" t="s">
        <v>5</v>
      </c>
      <c r="B170" s="46" t="s">
        <v>6</v>
      </c>
      <c r="C170" s="47"/>
      <c r="D170" s="70" t="s">
        <v>7</v>
      </c>
      <c r="E170" s="70"/>
      <c r="F170" s="70" t="s">
        <v>8</v>
      </c>
      <c r="G170" s="70"/>
      <c r="H170" s="70"/>
      <c r="I170" s="70"/>
      <c r="J170" s="120" t="s">
        <v>9</v>
      </c>
      <c r="K170" s="121"/>
      <c r="L170" s="121"/>
      <c r="M170" s="121"/>
      <c r="N170" s="121"/>
      <c r="O170" s="121"/>
      <c r="P170" s="121"/>
      <c r="Q170" s="121"/>
      <c r="R170" s="121"/>
      <c r="S170" s="122"/>
    </row>
    <row r="171" spans="1:19" ht="30.75" customHeight="1" x14ac:dyDescent="0.5">
      <c r="A171" s="59"/>
      <c r="B171" s="48"/>
      <c r="C171" s="49"/>
      <c r="D171" s="25" t="s">
        <v>10</v>
      </c>
      <c r="E171" s="25" t="s">
        <v>11</v>
      </c>
      <c r="F171" s="52" t="s">
        <v>12</v>
      </c>
      <c r="G171" s="52"/>
      <c r="H171" s="52" t="s">
        <v>13</v>
      </c>
      <c r="I171" s="52"/>
      <c r="J171" s="123"/>
      <c r="K171" s="124"/>
      <c r="L171" s="124"/>
      <c r="M171" s="124"/>
      <c r="N171" s="124"/>
      <c r="O171" s="124"/>
      <c r="P171" s="124"/>
      <c r="Q171" s="124"/>
      <c r="R171" s="124"/>
      <c r="S171" s="125"/>
    </row>
    <row r="172" spans="1:19" ht="29.25" customHeight="1" x14ac:dyDescent="0.25">
      <c r="A172" s="60"/>
      <c r="B172" s="50"/>
      <c r="C172" s="51"/>
      <c r="D172" s="26" t="s">
        <v>14</v>
      </c>
      <c r="E172" s="26" t="s">
        <v>15</v>
      </c>
      <c r="F172" s="53" t="s">
        <v>16</v>
      </c>
      <c r="G172" s="53"/>
      <c r="H172" s="53" t="s">
        <v>17</v>
      </c>
      <c r="I172" s="53"/>
      <c r="J172" s="126"/>
      <c r="K172" s="127"/>
      <c r="L172" s="127"/>
      <c r="M172" s="127"/>
      <c r="N172" s="127"/>
      <c r="O172" s="127"/>
      <c r="P172" s="127"/>
      <c r="Q172" s="127"/>
      <c r="R172" s="127"/>
      <c r="S172" s="128"/>
    </row>
    <row r="173" spans="1:19" ht="41.25" customHeight="1" x14ac:dyDescent="0.25">
      <c r="A173" s="37">
        <v>13</v>
      </c>
      <c r="B173" s="61" t="s">
        <v>18</v>
      </c>
      <c r="C173" s="64" t="s">
        <v>38</v>
      </c>
      <c r="D173" s="67">
        <f>IF(D178=0,0,ROUND(D176/D178*100,1))</f>
        <v>83.3</v>
      </c>
      <c r="E173" s="67">
        <f>IF(E178=0,0,ROUND(E176/E178*100,1))</f>
        <v>79.7</v>
      </c>
      <c r="F173" s="72">
        <f>E173-D173</f>
        <v>-3.5999999999999943</v>
      </c>
      <c r="G173" s="73"/>
      <c r="H173" s="72">
        <f>IF(D173=0,0,ROUND(E173/D173*100,1))</f>
        <v>95.7</v>
      </c>
      <c r="I173" s="73"/>
      <c r="J173" s="103" t="s">
        <v>71</v>
      </c>
      <c r="K173" s="104"/>
      <c r="L173" s="104"/>
      <c r="M173" s="104"/>
      <c r="N173" s="104"/>
      <c r="O173" s="104"/>
      <c r="P173" s="104"/>
      <c r="Q173" s="104"/>
      <c r="R173" s="104"/>
      <c r="S173" s="105"/>
    </row>
    <row r="174" spans="1:19" ht="173.25" customHeight="1" x14ac:dyDescent="0.25">
      <c r="A174" s="38"/>
      <c r="B174" s="62"/>
      <c r="C174" s="65"/>
      <c r="D174" s="68"/>
      <c r="E174" s="68"/>
      <c r="F174" s="74"/>
      <c r="G174" s="75"/>
      <c r="H174" s="74"/>
      <c r="I174" s="75"/>
      <c r="J174" s="106" t="str">
        <f>"El indicador al final del período de evaluación registró un alcanzado del "&amp;E173&amp;" por ciento en comparación con la meta programada del "&amp;D173&amp;" por ciento, representa un cumplimiento de la meta del "&amp;H173&amp;" por ciento, colocando el indicador en un semáforo de color "&amp;IF(AND(D173=0,H173=0),"",IF(AND(H173&gt;=95,H173&lt;=105,H176&gt;=95,H176&lt;=105,H178&gt;=95,H178&lt;=105),"VERDE:SE LOGRÓ LA META",IF(AND(H173&gt;=95,H173&lt;=105,H176&lt;95),"VERDE:AUNQUE EL INDICADOR ES VERDE, HAY VARIACIÓN EN VARIABLES",IF(AND(H173&gt;=95,H173&lt;=105,H176&gt;105),"VERDE:AUNQUE EL INDICADOR ES VERDE, HAY VARIACIÓN EN VARIABLES",IF(AND(H173&gt;=95,H173&lt;=105,H178&lt;95),"VERDE:AUNQUE EL INDICADOR ES VERDE, HAY VARIACIÓN EN VARIABLES",IF(AND(H173&gt;=95,H173&lt;=105,H178&gt;105),"VERDE:AUNQUE EL INDICADOR ES VERDE, HAY VARIACIÓN EN VARIABLES",IF(OR(AND(H173&gt;=90,H173&lt;95),AND(H173&gt;105,H173&lt;=110)),"AMARILLO",IF(OR(H173&lt;90,H173&gt;110),"ROJO",IF(AND(D173&lt;&gt;0,E173=0),"ROJO","")))))))))&amp;". 
"&amp;IF(AND(D173=0,E173=0),"NO",IF(OR(H173&lt;95,H173&gt;105),"SI","NO"))&amp;" hubo variación en el indicador y "&amp;IF(AND(D176=0,D178=0,H176=0,H178=0),"NO",IF(OR(H176&lt;95,H176&gt;105,H178&lt;95,H178&gt;105),"SI","NO"))&amp;" hubo variación en variables."</f>
        <v>El indicador al final del período de evaluación registró un alcanzado del 79.7 por ciento en comparación con la meta programada del 83.3 por ciento, representa un cumplimiento de la meta del 95.7 por ciento, colocando el indicador en un semáforo de color VERDE:AUNQUE EL INDICADOR ES VERDE, HAY VARIACIÓN EN VARIABLES. 
NO hubo variación en el indicador y SI hubo variación en variables.</v>
      </c>
      <c r="K174" s="107"/>
      <c r="L174" s="107"/>
      <c r="M174" s="107"/>
      <c r="N174" s="107"/>
      <c r="O174" s="107"/>
      <c r="P174" s="107"/>
      <c r="Q174" s="107"/>
      <c r="R174" s="107"/>
      <c r="S174" s="108"/>
    </row>
    <row r="175" spans="1:19" ht="312" customHeight="1" x14ac:dyDescent="0.25">
      <c r="A175" s="38"/>
      <c r="B175" s="63"/>
      <c r="C175" s="66"/>
      <c r="D175" s="69"/>
      <c r="E175" s="69"/>
      <c r="F175" s="76"/>
      <c r="G175" s="77"/>
      <c r="H175" s="76"/>
      <c r="I175" s="77"/>
      <c r="J175" s="129" t="s">
        <v>118</v>
      </c>
      <c r="K175" s="130"/>
      <c r="L175" s="130"/>
      <c r="M175" s="130"/>
      <c r="N175" s="130"/>
      <c r="O175" s="130"/>
      <c r="P175" s="130"/>
      <c r="Q175" s="130"/>
      <c r="R175" s="130"/>
      <c r="S175" s="131"/>
    </row>
    <row r="176" spans="1:19" ht="37.5" customHeight="1" x14ac:dyDescent="0.25">
      <c r="A176" s="38"/>
      <c r="B176" s="43" t="s">
        <v>19</v>
      </c>
      <c r="C176" s="71" t="s">
        <v>39</v>
      </c>
      <c r="D176" s="41">
        <v>4000</v>
      </c>
      <c r="E176" s="41">
        <v>4689</v>
      </c>
      <c r="F176" s="40">
        <f t="shared" ref="F176" si="16">E176-D176</f>
        <v>689</v>
      </c>
      <c r="G176" s="40"/>
      <c r="H176" s="40">
        <f t="shared" ref="H176" si="17">IF(D176=0,0,ROUND(E176/D176*100,1))</f>
        <v>117.2</v>
      </c>
      <c r="I176" s="40"/>
      <c r="J176" s="103" t="s">
        <v>72</v>
      </c>
      <c r="K176" s="104"/>
      <c r="L176" s="104"/>
      <c r="M176" s="104"/>
      <c r="N176" s="104"/>
      <c r="O176" s="104"/>
      <c r="P176" s="104"/>
      <c r="Q176" s="104"/>
      <c r="R176" s="104"/>
      <c r="S176" s="105"/>
    </row>
    <row r="177" spans="1:19" ht="218.25" customHeight="1" thickBot="1" x14ac:dyDescent="0.3">
      <c r="A177" s="38"/>
      <c r="B177" s="43"/>
      <c r="C177" s="71"/>
      <c r="D177" s="41"/>
      <c r="E177" s="41"/>
      <c r="F177" s="40"/>
      <c r="G177" s="40"/>
      <c r="H177" s="40"/>
      <c r="I177" s="40"/>
      <c r="J177" s="100" t="s">
        <v>119</v>
      </c>
      <c r="K177" s="101"/>
      <c r="L177" s="101"/>
      <c r="M177" s="101"/>
      <c r="N177" s="101"/>
      <c r="O177" s="101"/>
      <c r="P177" s="101"/>
      <c r="Q177" s="101"/>
      <c r="R177" s="101"/>
      <c r="S177" s="102"/>
    </row>
    <row r="178" spans="1:19" ht="32.25" customHeight="1" x14ac:dyDescent="0.25">
      <c r="A178" s="38"/>
      <c r="B178" s="43" t="s">
        <v>20</v>
      </c>
      <c r="C178" s="42" t="s">
        <v>54</v>
      </c>
      <c r="D178" s="41">
        <v>4800</v>
      </c>
      <c r="E178" s="41">
        <v>5885</v>
      </c>
      <c r="F178" s="40">
        <f>E178-D178</f>
        <v>1085</v>
      </c>
      <c r="G178" s="40"/>
      <c r="H178" s="40">
        <f>IF(D178=0,0,ROUND(E178/D178*100,1))</f>
        <v>122.6</v>
      </c>
      <c r="I178" s="40"/>
      <c r="J178" s="97" t="s">
        <v>74</v>
      </c>
      <c r="K178" s="98"/>
      <c r="L178" s="98"/>
      <c r="M178" s="98"/>
      <c r="N178" s="98"/>
      <c r="O178" s="98"/>
      <c r="P178" s="98"/>
      <c r="Q178" s="98"/>
      <c r="R178" s="98"/>
      <c r="S178" s="99"/>
    </row>
    <row r="179" spans="1:19" ht="218.25" customHeight="1" thickBot="1" x14ac:dyDescent="0.3">
      <c r="A179" s="38"/>
      <c r="B179" s="43"/>
      <c r="C179" s="42"/>
      <c r="D179" s="41"/>
      <c r="E179" s="41"/>
      <c r="F179" s="40"/>
      <c r="G179" s="40"/>
      <c r="H179" s="40"/>
      <c r="I179" s="40"/>
      <c r="J179" s="100" t="s">
        <v>120</v>
      </c>
      <c r="K179" s="101"/>
      <c r="L179" s="101"/>
      <c r="M179" s="101"/>
      <c r="N179" s="101"/>
      <c r="O179" s="101"/>
      <c r="P179" s="101"/>
      <c r="Q179" s="101"/>
      <c r="R179" s="101"/>
      <c r="S179" s="102"/>
    </row>
    <row r="180" spans="1:19" ht="50.25" customHeight="1" x14ac:dyDescent="0.25">
      <c r="A180" s="38"/>
      <c r="B180" s="43"/>
      <c r="C180" s="42"/>
      <c r="D180" s="41"/>
      <c r="E180" s="41"/>
      <c r="F180" s="40"/>
      <c r="G180" s="40"/>
      <c r="H180" s="40"/>
      <c r="I180" s="40"/>
      <c r="J180" s="97" t="s">
        <v>75</v>
      </c>
      <c r="K180" s="98"/>
      <c r="L180" s="98"/>
      <c r="M180" s="98"/>
      <c r="N180" s="98"/>
      <c r="O180" s="98"/>
      <c r="P180" s="98"/>
      <c r="Q180" s="98"/>
      <c r="R180" s="98"/>
      <c r="S180" s="99"/>
    </row>
    <row r="181" spans="1:19" ht="218.25" customHeight="1" thickBot="1" x14ac:dyDescent="0.3">
      <c r="A181" s="39"/>
      <c r="B181" s="43"/>
      <c r="C181" s="42"/>
      <c r="D181" s="41"/>
      <c r="E181" s="41"/>
      <c r="F181" s="40"/>
      <c r="G181" s="40"/>
      <c r="H181" s="40"/>
      <c r="I181" s="40"/>
      <c r="J181" s="100" t="s">
        <v>125</v>
      </c>
      <c r="K181" s="101"/>
      <c r="L181" s="101"/>
      <c r="M181" s="101"/>
      <c r="N181" s="101"/>
      <c r="O181" s="101"/>
      <c r="P181" s="101"/>
      <c r="Q181" s="101"/>
      <c r="R181" s="101"/>
      <c r="S181" s="102"/>
    </row>
    <row r="182" spans="1:19" ht="48" customHeight="1" thickBot="1" x14ac:dyDescent="0.3">
      <c r="A182" s="151"/>
      <c r="B182" s="152"/>
      <c r="C182" s="152"/>
      <c r="D182" s="152"/>
      <c r="E182" s="152"/>
      <c r="F182" s="152"/>
      <c r="G182" s="152"/>
      <c r="H182" s="152"/>
      <c r="I182" s="152"/>
      <c r="J182" s="152"/>
      <c r="K182" s="152"/>
      <c r="L182" s="152"/>
      <c r="M182" s="152"/>
      <c r="N182" s="152"/>
      <c r="O182" s="152"/>
      <c r="P182" s="152"/>
      <c r="Q182" s="152"/>
      <c r="R182" s="152"/>
      <c r="S182" s="153"/>
    </row>
    <row r="183" spans="1:19" ht="30.75" customHeight="1" x14ac:dyDescent="0.5">
      <c r="A183" s="58" t="s">
        <v>5</v>
      </c>
      <c r="B183" s="46" t="s">
        <v>6</v>
      </c>
      <c r="C183" s="47"/>
      <c r="D183" s="70" t="s">
        <v>7</v>
      </c>
      <c r="E183" s="70"/>
      <c r="F183" s="70" t="s">
        <v>8</v>
      </c>
      <c r="G183" s="70"/>
      <c r="H183" s="70"/>
      <c r="I183" s="70"/>
      <c r="J183" s="120" t="s">
        <v>9</v>
      </c>
      <c r="K183" s="121"/>
      <c r="L183" s="121"/>
      <c r="M183" s="121"/>
      <c r="N183" s="121"/>
      <c r="O183" s="121"/>
      <c r="P183" s="121"/>
      <c r="Q183" s="121"/>
      <c r="R183" s="121"/>
      <c r="S183" s="122"/>
    </row>
    <row r="184" spans="1:19" ht="30.75" customHeight="1" x14ac:dyDescent="0.5">
      <c r="A184" s="59"/>
      <c r="B184" s="48"/>
      <c r="C184" s="49"/>
      <c r="D184" s="25" t="s">
        <v>10</v>
      </c>
      <c r="E184" s="25" t="s">
        <v>11</v>
      </c>
      <c r="F184" s="52" t="s">
        <v>12</v>
      </c>
      <c r="G184" s="52"/>
      <c r="H184" s="52" t="s">
        <v>13</v>
      </c>
      <c r="I184" s="52"/>
      <c r="J184" s="123"/>
      <c r="K184" s="124"/>
      <c r="L184" s="124"/>
      <c r="M184" s="124"/>
      <c r="N184" s="124"/>
      <c r="O184" s="124"/>
      <c r="P184" s="124"/>
      <c r="Q184" s="124"/>
      <c r="R184" s="124"/>
      <c r="S184" s="125"/>
    </row>
    <row r="185" spans="1:19" ht="29.25" customHeight="1" x14ac:dyDescent="0.25">
      <c r="A185" s="60"/>
      <c r="B185" s="50"/>
      <c r="C185" s="51"/>
      <c r="D185" s="26" t="s">
        <v>14</v>
      </c>
      <c r="E185" s="26" t="s">
        <v>15</v>
      </c>
      <c r="F185" s="53" t="s">
        <v>16</v>
      </c>
      <c r="G185" s="53"/>
      <c r="H185" s="53" t="s">
        <v>17</v>
      </c>
      <c r="I185" s="53"/>
      <c r="J185" s="126"/>
      <c r="K185" s="127"/>
      <c r="L185" s="127"/>
      <c r="M185" s="127"/>
      <c r="N185" s="127"/>
      <c r="O185" s="127"/>
      <c r="P185" s="127"/>
      <c r="Q185" s="127"/>
      <c r="R185" s="127"/>
      <c r="S185" s="128"/>
    </row>
    <row r="186" spans="1:19" ht="45" customHeight="1" x14ac:dyDescent="0.25">
      <c r="A186" s="117">
        <v>14</v>
      </c>
      <c r="B186" s="61" t="s">
        <v>18</v>
      </c>
      <c r="C186" s="64" t="s">
        <v>56</v>
      </c>
      <c r="D186" s="67">
        <f>IF(D191=0,0,ROUND(D189/D191*1000,1))</f>
        <v>6.1</v>
      </c>
      <c r="E186" s="67">
        <f>IF(E191=0,0,ROUND(E189/E191*1000,1))</f>
        <v>6.6</v>
      </c>
      <c r="F186" s="72">
        <f>E186-D186</f>
        <v>0.5</v>
      </c>
      <c r="G186" s="73"/>
      <c r="H186" s="72">
        <f>IF(D186=0,0,ROUND(E186/D186*100,1))</f>
        <v>108.2</v>
      </c>
      <c r="I186" s="73"/>
      <c r="J186" s="103" t="s">
        <v>71</v>
      </c>
      <c r="K186" s="104"/>
      <c r="L186" s="104"/>
      <c r="M186" s="104"/>
      <c r="N186" s="104"/>
      <c r="O186" s="104"/>
      <c r="P186" s="104"/>
      <c r="Q186" s="104"/>
      <c r="R186" s="104"/>
      <c r="S186" s="105"/>
    </row>
    <row r="187" spans="1:19" ht="149.25" customHeight="1" x14ac:dyDescent="0.25">
      <c r="A187" s="118"/>
      <c r="B187" s="62"/>
      <c r="C187" s="65"/>
      <c r="D187" s="68"/>
      <c r="E187" s="68"/>
      <c r="F187" s="74"/>
      <c r="G187" s="75"/>
      <c r="H187" s="74"/>
      <c r="I187" s="75"/>
      <c r="J187" s="106" t="str">
        <f>"El indicador al final del período de evaluación registró un alcanzado del "&amp;E186&amp;" por ciento en comparación con la meta programada del "&amp;D186&amp;" por ciento, representa un cumplimiento de la meta del "&amp;H186&amp;" por ciento, colocando el indicador en un semáforo de color "&amp;IF(AND(D186=0,H186=0),"",IF(AND(H186&gt;=95,H186&lt;=105,H189&gt;=95,H189&lt;=105,H191&gt;=95,H191&lt;=105),"VERDE:SE LOGRÓ LA META",IF(AND(H186&gt;=95,H186&lt;=105,H189&lt;95),"VERDE:AUNQUE EL INDICADOR ES VERDE, HAY VARIACIÓN EN VARIABLES",IF(AND(H186&gt;=95,H186&lt;=105,H189&gt;105),"VERDE:AUNQUE EL INDICADOR ES VERDE, HAY VARIACIÓN EN VARIABLES",IF(AND(H186&gt;=95,H186&lt;=105,H191&lt;95),"VERDE:AUNQUE EL INDICADOR ES VERDE, HAY VARIACIÓN EN VARIABLES",IF(AND(H186&gt;=95,H186&lt;=105,H191&gt;105),"VERDE:AUNQUE EL INDICADOR ES VERDE, HAY VARIACIÓN EN VARIABLES",IF(OR(AND(H186&gt;=90,H186&lt;95),AND(H186&gt;105,H186&lt;=110)),"AMARILLO",IF(OR(H186&lt;90,H186&gt;110),"ROJO",IF(AND(D186&lt;&gt;0,E186=0),"ROJO","")))))))))&amp;". 
"&amp;IF(AND(D186=0,E186=0),"NO",IF(OR(H186&lt;95,H186&gt;105),"SI","NO"))&amp;" hubo variación en el indicador y "&amp;IF(AND(D189=0,D191=0,H189=0,H191=0),"NO",IF(OR(H189&lt;95,H189&gt;105,H191&lt;95,H191&gt;105),"SI","NO"))&amp;" hubo variación en variables."</f>
        <v>El indicador al final del período de evaluación registró un alcanzado del 6.6 por ciento en comparación con la meta programada del 6.1 por ciento, representa un cumplimiento de la meta del 108.2 por ciento, colocando el indicador en un semáforo de color AMARILLO. 
SI hubo variación en el indicador y SI hubo variación en variables.</v>
      </c>
      <c r="K187" s="107"/>
      <c r="L187" s="107"/>
      <c r="M187" s="107"/>
      <c r="N187" s="107"/>
      <c r="O187" s="107"/>
      <c r="P187" s="107"/>
      <c r="Q187" s="107"/>
      <c r="R187" s="107"/>
      <c r="S187" s="108"/>
    </row>
    <row r="188" spans="1:19" ht="363" customHeight="1" x14ac:dyDescent="0.25">
      <c r="A188" s="118"/>
      <c r="B188" s="63"/>
      <c r="C188" s="66"/>
      <c r="D188" s="69"/>
      <c r="E188" s="69"/>
      <c r="F188" s="76"/>
      <c r="G188" s="77"/>
      <c r="H188" s="76"/>
      <c r="I188" s="77"/>
      <c r="J188" s="129" t="s">
        <v>121</v>
      </c>
      <c r="K188" s="130"/>
      <c r="L188" s="130"/>
      <c r="M188" s="130"/>
      <c r="N188" s="130"/>
      <c r="O188" s="130"/>
      <c r="P188" s="130"/>
      <c r="Q188" s="130"/>
      <c r="R188" s="130"/>
      <c r="S188" s="131"/>
    </row>
    <row r="189" spans="1:19" ht="37.5" customHeight="1" x14ac:dyDescent="0.25">
      <c r="A189" s="118"/>
      <c r="B189" s="43" t="s">
        <v>19</v>
      </c>
      <c r="C189" s="71" t="s">
        <v>57</v>
      </c>
      <c r="D189" s="41">
        <v>210</v>
      </c>
      <c r="E189" s="41">
        <v>237</v>
      </c>
      <c r="F189" s="40">
        <f t="shared" ref="F189" si="18">E189-D189</f>
        <v>27</v>
      </c>
      <c r="G189" s="40"/>
      <c r="H189" s="40">
        <f t="shared" ref="H189" si="19">IF(D189=0,0,ROUND(E189/D189*100,1))</f>
        <v>112.9</v>
      </c>
      <c r="I189" s="40"/>
      <c r="J189" s="103" t="s">
        <v>72</v>
      </c>
      <c r="K189" s="104"/>
      <c r="L189" s="104"/>
      <c r="M189" s="104"/>
      <c r="N189" s="104"/>
      <c r="O189" s="104"/>
      <c r="P189" s="104"/>
      <c r="Q189" s="104"/>
      <c r="R189" s="104"/>
      <c r="S189" s="105"/>
    </row>
    <row r="190" spans="1:19" ht="152.25" customHeight="1" thickBot="1" x14ac:dyDescent="0.3">
      <c r="A190" s="118"/>
      <c r="B190" s="43"/>
      <c r="C190" s="71"/>
      <c r="D190" s="41"/>
      <c r="E190" s="41"/>
      <c r="F190" s="40"/>
      <c r="G190" s="40"/>
      <c r="H190" s="40"/>
      <c r="I190" s="40"/>
      <c r="J190" s="100" t="s">
        <v>122</v>
      </c>
      <c r="K190" s="101"/>
      <c r="L190" s="101"/>
      <c r="M190" s="101"/>
      <c r="N190" s="101"/>
      <c r="O190" s="101"/>
      <c r="P190" s="101"/>
      <c r="Q190" s="101"/>
      <c r="R190" s="101"/>
      <c r="S190" s="102"/>
    </row>
    <row r="191" spans="1:19" ht="32.25" customHeight="1" x14ac:dyDescent="0.25">
      <c r="A191" s="118"/>
      <c r="B191" s="95" t="s">
        <v>20</v>
      </c>
      <c r="C191" s="115" t="s">
        <v>58</v>
      </c>
      <c r="D191" s="113">
        <v>34200</v>
      </c>
      <c r="E191" s="113">
        <v>36146</v>
      </c>
      <c r="F191" s="40">
        <f>E191-D191</f>
        <v>1946</v>
      </c>
      <c r="G191" s="40"/>
      <c r="H191" s="40">
        <f>IF(D191=0,0,ROUND(E191/D191*100,1))</f>
        <v>105.7</v>
      </c>
      <c r="I191" s="40"/>
      <c r="J191" s="97" t="s">
        <v>74</v>
      </c>
      <c r="K191" s="98"/>
      <c r="L191" s="98"/>
      <c r="M191" s="98"/>
      <c r="N191" s="98"/>
      <c r="O191" s="98"/>
      <c r="P191" s="98"/>
      <c r="Q191" s="98"/>
      <c r="R191" s="98"/>
      <c r="S191" s="99"/>
    </row>
    <row r="192" spans="1:19" ht="139.5" customHeight="1" thickBot="1" x14ac:dyDescent="0.3">
      <c r="A192" s="118"/>
      <c r="B192" s="95"/>
      <c r="C192" s="115"/>
      <c r="D192" s="113"/>
      <c r="E192" s="113"/>
      <c r="F192" s="40"/>
      <c r="G192" s="40"/>
      <c r="H192" s="40"/>
      <c r="I192" s="40"/>
      <c r="J192" s="100" t="s">
        <v>123</v>
      </c>
      <c r="K192" s="101"/>
      <c r="L192" s="101"/>
      <c r="M192" s="101"/>
      <c r="N192" s="101"/>
      <c r="O192" s="101"/>
      <c r="P192" s="101"/>
      <c r="Q192" s="101"/>
      <c r="R192" s="101"/>
      <c r="S192" s="102"/>
    </row>
    <row r="193" spans="1:19" ht="37.5" customHeight="1" x14ac:dyDescent="0.25">
      <c r="A193" s="118"/>
      <c r="B193" s="95"/>
      <c r="C193" s="115"/>
      <c r="D193" s="113"/>
      <c r="E193" s="113"/>
      <c r="F193" s="40"/>
      <c r="G193" s="40"/>
      <c r="H193" s="40"/>
      <c r="I193" s="40"/>
      <c r="J193" s="97" t="s">
        <v>75</v>
      </c>
      <c r="K193" s="98"/>
      <c r="L193" s="98"/>
      <c r="M193" s="98"/>
      <c r="N193" s="98"/>
      <c r="O193" s="98"/>
      <c r="P193" s="98"/>
      <c r="Q193" s="98"/>
      <c r="R193" s="98"/>
      <c r="S193" s="99"/>
    </row>
    <row r="194" spans="1:19" ht="177" customHeight="1" thickBot="1" x14ac:dyDescent="0.3">
      <c r="A194" s="119"/>
      <c r="B194" s="96"/>
      <c r="C194" s="116"/>
      <c r="D194" s="114"/>
      <c r="E194" s="114"/>
      <c r="F194" s="112"/>
      <c r="G194" s="112"/>
      <c r="H194" s="112"/>
      <c r="I194" s="112"/>
      <c r="J194" s="100" t="s">
        <v>124</v>
      </c>
      <c r="K194" s="101"/>
      <c r="L194" s="101"/>
      <c r="M194" s="101"/>
      <c r="N194" s="101"/>
      <c r="O194" s="101"/>
      <c r="P194" s="101"/>
      <c r="Q194" s="101"/>
      <c r="R194" s="101"/>
      <c r="S194" s="102"/>
    </row>
    <row r="195" spans="1:19" ht="59.25" customHeight="1" x14ac:dyDescent="0.25">
      <c r="A195" s="158"/>
      <c r="B195" s="158"/>
      <c r="C195" s="158"/>
      <c r="D195" s="158"/>
      <c r="E195" s="158"/>
      <c r="F195" s="158"/>
      <c r="G195" s="158"/>
      <c r="H195" s="158"/>
      <c r="I195" s="158"/>
      <c r="J195" s="158"/>
      <c r="K195" s="158"/>
      <c r="L195" s="158"/>
      <c r="M195" s="158"/>
      <c r="N195" s="158"/>
      <c r="O195" s="158"/>
      <c r="P195" s="158"/>
      <c r="Q195" s="158"/>
      <c r="R195" s="158"/>
      <c r="S195" s="158"/>
    </row>
    <row r="196" spans="1:19" ht="19.5" customHeight="1" x14ac:dyDescent="0.25">
      <c r="A196" s="27"/>
      <c r="B196" s="27"/>
      <c r="C196" s="27"/>
      <c r="D196" s="27"/>
      <c r="E196" s="27"/>
      <c r="F196" s="27"/>
      <c r="G196" s="27"/>
      <c r="H196" s="27"/>
      <c r="I196" s="27"/>
      <c r="J196" s="27"/>
      <c r="K196" s="27"/>
      <c r="L196" s="27"/>
      <c r="M196" s="27"/>
      <c r="N196" s="27"/>
      <c r="O196" s="27"/>
      <c r="P196" s="27"/>
      <c r="Q196" s="27"/>
      <c r="R196" s="27"/>
      <c r="S196" s="27"/>
    </row>
    <row r="197" spans="1:19" ht="46.5" customHeight="1" x14ac:dyDescent="0.5">
      <c r="A197" s="28"/>
      <c r="B197" s="3"/>
      <c r="C197" s="159" t="s">
        <v>63</v>
      </c>
      <c r="D197" s="159"/>
      <c r="E197" s="159"/>
      <c r="F197" s="3"/>
      <c r="G197" s="3"/>
      <c r="H197" s="3"/>
      <c r="I197" s="3"/>
      <c r="J197" s="159" t="s">
        <v>64</v>
      </c>
      <c r="K197" s="159"/>
      <c r="L197" s="159"/>
      <c r="M197" s="159"/>
      <c r="N197" s="159"/>
      <c r="O197" s="159"/>
      <c r="P197" s="159"/>
      <c r="Q197" s="159"/>
      <c r="R197" s="159"/>
      <c r="S197" s="29"/>
    </row>
    <row r="198" spans="1:19" ht="117.75" customHeight="1" thickBot="1" x14ac:dyDescent="0.55000000000000004">
      <c r="A198" s="28"/>
      <c r="B198" s="3"/>
      <c r="C198" s="160" t="s">
        <v>80</v>
      </c>
      <c r="D198" s="160"/>
      <c r="E198" s="160"/>
      <c r="F198" s="3"/>
      <c r="G198" s="3"/>
      <c r="H198" s="3"/>
      <c r="I198" s="3"/>
      <c r="J198" s="160" t="s">
        <v>81</v>
      </c>
      <c r="K198" s="160"/>
      <c r="L198" s="160"/>
      <c r="M198" s="160"/>
      <c r="N198" s="160"/>
      <c r="O198" s="160"/>
      <c r="P198" s="160"/>
      <c r="Q198" s="160"/>
      <c r="R198" s="160"/>
      <c r="S198" s="29"/>
    </row>
    <row r="199" spans="1:19" ht="90" customHeight="1" x14ac:dyDescent="0.25">
      <c r="A199" s="28"/>
      <c r="B199" s="3"/>
      <c r="C199" s="161" t="s">
        <v>65</v>
      </c>
      <c r="D199" s="155"/>
      <c r="E199" s="155"/>
      <c r="F199" s="3"/>
      <c r="G199" s="3"/>
      <c r="H199" s="3"/>
      <c r="I199" s="3"/>
      <c r="J199" s="161" t="s">
        <v>66</v>
      </c>
      <c r="K199" s="155"/>
      <c r="L199" s="155"/>
      <c r="M199" s="155"/>
      <c r="N199" s="155"/>
      <c r="O199" s="155"/>
      <c r="P199" s="155"/>
      <c r="Q199" s="155"/>
      <c r="R199" s="155"/>
      <c r="S199" s="29"/>
    </row>
    <row r="200" spans="1:19" ht="94.5" customHeight="1" x14ac:dyDescent="0.25">
      <c r="A200" s="28"/>
      <c r="B200" s="3"/>
      <c r="C200" s="30"/>
      <c r="D200" s="162" t="s">
        <v>21</v>
      </c>
      <c r="E200" s="162"/>
      <c r="F200" s="162"/>
      <c r="G200" s="162"/>
      <c r="H200" s="162"/>
      <c r="I200" s="162"/>
      <c r="J200" s="162"/>
      <c r="K200" s="162"/>
      <c r="L200" s="162"/>
      <c r="M200" s="31"/>
      <c r="N200" s="31"/>
      <c r="O200" s="31"/>
      <c r="P200" s="31"/>
      <c r="Q200" s="31"/>
      <c r="R200" s="31"/>
      <c r="S200" s="29"/>
    </row>
    <row r="201" spans="1:19" ht="100.5" customHeight="1" thickBot="1" x14ac:dyDescent="0.3">
      <c r="A201" s="28"/>
      <c r="B201" s="3"/>
      <c r="C201" s="30"/>
      <c r="D201" s="154" t="s">
        <v>82</v>
      </c>
      <c r="E201" s="154"/>
      <c r="F201" s="154"/>
      <c r="G201" s="154"/>
      <c r="H201" s="154"/>
      <c r="I201" s="154"/>
      <c r="J201" s="154"/>
      <c r="K201" s="154"/>
      <c r="L201" s="31"/>
      <c r="M201" s="31"/>
      <c r="N201" s="31"/>
      <c r="O201" s="31"/>
      <c r="P201" s="31"/>
      <c r="Q201" s="31"/>
      <c r="R201" s="31"/>
      <c r="S201" s="29"/>
    </row>
    <row r="202" spans="1:19" ht="81" customHeight="1" x14ac:dyDescent="0.25">
      <c r="A202" s="28"/>
      <c r="B202" s="3"/>
      <c r="C202" s="3"/>
      <c r="D202" s="155" t="s">
        <v>67</v>
      </c>
      <c r="E202" s="155"/>
      <c r="F202" s="155"/>
      <c r="G202" s="155"/>
      <c r="H202" s="155"/>
      <c r="I202" s="155"/>
      <c r="J202" s="155"/>
      <c r="K202" s="155"/>
      <c r="L202" s="31"/>
      <c r="M202" s="31"/>
      <c r="N202" s="31"/>
      <c r="O202" s="31"/>
      <c r="P202" s="31"/>
      <c r="Q202" s="31"/>
      <c r="R202" s="31"/>
      <c r="S202" s="29"/>
    </row>
    <row r="203" spans="1:19" ht="96" customHeight="1" thickBot="1" x14ac:dyDescent="0.3">
      <c r="A203" s="32"/>
      <c r="B203" s="156" t="s">
        <v>76</v>
      </c>
      <c r="C203" s="157"/>
      <c r="D203" s="157"/>
      <c r="E203" s="157"/>
      <c r="F203" s="157"/>
      <c r="G203" s="157"/>
      <c r="H203" s="157"/>
      <c r="I203" s="157"/>
      <c r="J203" s="157"/>
      <c r="K203" s="157"/>
      <c r="L203" s="157"/>
      <c r="M203" s="157"/>
      <c r="N203" s="157"/>
      <c r="O203" s="157"/>
      <c r="P203" s="157"/>
      <c r="Q203" s="157"/>
      <c r="R203" s="157"/>
      <c r="S203" s="33"/>
    </row>
  </sheetData>
  <sheetProtection algorithmName="SHA-512" hashValue="cflu6olUVAgShj7gR0v78Khiy1y/THQ0ZfjCxKofZjIorwNzWcRl0Mx3pS9Xa/7u41mFrG3b9CJOWjAaphtGgA==" saltValue="X/p8H3+Rj8o72JHrr4bTHw==" spinCount="100000" sheet="1" objects="1" scenarios="1" selectLockedCells="1"/>
  <dataConsolidate/>
  <mergeCells count="544">
    <mergeCell ref="C199:E199"/>
    <mergeCell ref="J199:R199"/>
    <mergeCell ref="D200:L200"/>
    <mergeCell ref="J166:S166"/>
    <mergeCell ref="B163:B164"/>
    <mergeCell ref="C163:C164"/>
    <mergeCell ref="D163:D164"/>
    <mergeCell ref="E163:E164"/>
    <mergeCell ref="F163:G164"/>
    <mergeCell ref="J186:S186"/>
    <mergeCell ref="J187:S187"/>
    <mergeCell ref="B189:B190"/>
    <mergeCell ref="C189:C190"/>
    <mergeCell ref="J191:S191"/>
    <mergeCell ref="J192:S192"/>
    <mergeCell ref="H185:I185"/>
    <mergeCell ref="J173:S173"/>
    <mergeCell ref="J174:S174"/>
    <mergeCell ref="B176:B177"/>
    <mergeCell ref="C176:C177"/>
    <mergeCell ref="D176:D177"/>
    <mergeCell ref="E176:E177"/>
    <mergeCell ref="F176:G177"/>
    <mergeCell ref="H176:I177"/>
    <mergeCell ref="D201:K201"/>
    <mergeCell ref="D202:K202"/>
    <mergeCell ref="B203:R203"/>
    <mergeCell ref="D173:D175"/>
    <mergeCell ref="E173:E175"/>
    <mergeCell ref="F173:G175"/>
    <mergeCell ref="H173:I175"/>
    <mergeCell ref="J175:S175"/>
    <mergeCell ref="B186:B188"/>
    <mergeCell ref="C186:C188"/>
    <mergeCell ref="D186:D188"/>
    <mergeCell ref="E186:E188"/>
    <mergeCell ref="F186:G188"/>
    <mergeCell ref="H186:I188"/>
    <mergeCell ref="J188:S188"/>
    <mergeCell ref="J179:S179"/>
    <mergeCell ref="A182:S182"/>
    <mergeCell ref="A183:A185"/>
    <mergeCell ref="A195:S195"/>
    <mergeCell ref="C197:E197"/>
    <mergeCell ref="J197:R197"/>
    <mergeCell ref="C198:E198"/>
    <mergeCell ref="J198:R198"/>
    <mergeCell ref="B183:C185"/>
    <mergeCell ref="J162:S162"/>
    <mergeCell ref="A156:S156"/>
    <mergeCell ref="A157:A159"/>
    <mergeCell ref="D157:E157"/>
    <mergeCell ref="F157:I157"/>
    <mergeCell ref="J157:S159"/>
    <mergeCell ref="F158:G158"/>
    <mergeCell ref="H158:I158"/>
    <mergeCell ref="F159:G159"/>
    <mergeCell ref="H159:I159"/>
    <mergeCell ref="B157:C159"/>
    <mergeCell ref="J84:S84"/>
    <mergeCell ref="J70:S70"/>
    <mergeCell ref="B72:B73"/>
    <mergeCell ref="C72:C73"/>
    <mergeCell ref="J74:S74"/>
    <mergeCell ref="J100:S100"/>
    <mergeCell ref="J123:S123"/>
    <mergeCell ref="B134:B136"/>
    <mergeCell ref="C134:C136"/>
    <mergeCell ref="D134:D136"/>
    <mergeCell ref="E134:E136"/>
    <mergeCell ref="F134:G136"/>
    <mergeCell ref="H134:I136"/>
    <mergeCell ref="J136:S136"/>
    <mergeCell ref="H124:I125"/>
    <mergeCell ref="J124:S124"/>
    <mergeCell ref="J125:S125"/>
    <mergeCell ref="J126:S126"/>
    <mergeCell ref="J127:S127"/>
    <mergeCell ref="J85:S85"/>
    <mergeCell ref="J86:S86"/>
    <mergeCell ref="J82:S82"/>
    <mergeCell ref="J75:S75"/>
    <mergeCell ref="H85:I86"/>
    <mergeCell ref="F30:G32"/>
    <mergeCell ref="H30:I32"/>
    <mergeCell ref="C43:C45"/>
    <mergeCell ref="D43:D45"/>
    <mergeCell ref="E43:E45"/>
    <mergeCell ref="F43:G45"/>
    <mergeCell ref="H43:I45"/>
    <mergeCell ref="B43:B45"/>
    <mergeCell ref="H35:I38"/>
    <mergeCell ref="F35:G38"/>
    <mergeCell ref="E35:E38"/>
    <mergeCell ref="D35:D38"/>
    <mergeCell ref="C35:C38"/>
    <mergeCell ref="B35:B38"/>
    <mergeCell ref="E2:K2"/>
    <mergeCell ref="E5:K5"/>
    <mergeCell ref="F54:G54"/>
    <mergeCell ref="H54:I54"/>
    <mergeCell ref="F55:G55"/>
    <mergeCell ref="J30:S30"/>
    <mergeCell ref="A65:S65"/>
    <mergeCell ref="J56:S56"/>
    <mergeCell ref="J60:S60"/>
    <mergeCell ref="J62:S62"/>
    <mergeCell ref="J57:S57"/>
    <mergeCell ref="B59:B60"/>
    <mergeCell ref="D59:D60"/>
    <mergeCell ref="E59:E60"/>
    <mergeCell ref="F59:G60"/>
    <mergeCell ref="H59:I60"/>
    <mergeCell ref="J59:S59"/>
    <mergeCell ref="E4:M4"/>
    <mergeCell ref="A39:S39"/>
    <mergeCell ref="A40:A42"/>
    <mergeCell ref="B40:C42"/>
    <mergeCell ref="J22:S22"/>
    <mergeCell ref="H15:I15"/>
    <mergeCell ref="F16:G16"/>
    <mergeCell ref="B17:B19"/>
    <mergeCell ref="C17:C19"/>
    <mergeCell ref="D17:D19"/>
    <mergeCell ref="E17:E19"/>
    <mergeCell ref="B20:B21"/>
    <mergeCell ref="C20:C21"/>
    <mergeCell ref="D20:D21"/>
    <mergeCell ref="E20:E21"/>
    <mergeCell ref="J18:S18"/>
    <mergeCell ref="J20:S20"/>
    <mergeCell ref="J21:S21"/>
    <mergeCell ref="F17:G19"/>
    <mergeCell ref="H17:I19"/>
    <mergeCell ref="F20:G21"/>
    <mergeCell ref="H20:I21"/>
    <mergeCell ref="A14:A16"/>
    <mergeCell ref="B14:C16"/>
    <mergeCell ref="D14:E14"/>
    <mergeCell ref="F14:I14"/>
    <mergeCell ref="J14:S16"/>
    <mergeCell ref="F15:G15"/>
    <mergeCell ref="Q11:S13"/>
    <mergeCell ref="N11:P13"/>
    <mergeCell ref="H16:I16"/>
    <mergeCell ref="H72:I73"/>
    <mergeCell ref="J73:S73"/>
    <mergeCell ref="D69:D71"/>
    <mergeCell ref="E69:E71"/>
    <mergeCell ref="F69:G71"/>
    <mergeCell ref="H69:I71"/>
    <mergeCell ref="J71:S71"/>
    <mergeCell ref="M8:S8"/>
    <mergeCell ref="D9:J9"/>
    <mergeCell ref="J17:S17"/>
    <mergeCell ref="J19:S19"/>
    <mergeCell ref="J23:S23"/>
    <mergeCell ref="J53:S55"/>
    <mergeCell ref="J44:S44"/>
    <mergeCell ref="J47:S47"/>
    <mergeCell ref="J49:S49"/>
    <mergeCell ref="J61:S61"/>
    <mergeCell ref="J58:S58"/>
    <mergeCell ref="J40:S42"/>
    <mergeCell ref="F41:G41"/>
    <mergeCell ref="H41:I41"/>
    <mergeCell ref="F42:G42"/>
    <mergeCell ref="H42:I42"/>
    <mergeCell ref="D46:D47"/>
    <mergeCell ref="B66:C68"/>
    <mergeCell ref="J48:S48"/>
    <mergeCell ref="B56:B58"/>
    <mergeCell ref="C56:C58"/>
    <mergeCell ref="A79:A81"/>
    <mergeCell ref="B79:C81"/>
    <mergeCell ref="D79:E79"/>
    <mergeCell ref="F79:I79"/>
    <mergeCell ref="J79:S81"/>
    <mergeCell ref="F81:G81"/>
    <mergeCell ref="H81:I81"/>
    <mergeCell ref="A66:A68"/>
    <mergeCell ref="D72:D73"/>
    <mergeCell ref="E72:E73"/>
    <mergeCell ref="B69:B71"/>
    <mergeCell ref="C69:C71"/>
    <mergeCell ref="J77:S77"/>
    <mergeCell ref="H74:I77"/>
    <mergeCell ref="F74:G77"/>
    <mergeCell ref="E74:E77"/>
    <mergeCell ref="J69:S69"/>
    <mergeCell ref="J72:S72"/>
    <mergeCell ref="D66:E66"/>
    <mergeCell ref="F66:I66"/>
    <mergeCell ref="F27:I27"/>
    <mergeCell ref="F80:G80"/>
    <mergeCell ref="H80:I80"/>
    <mergeCell ref="H55:I55"/>
    <mergeCell ref="F46:G47"/>
    <mergeCell ref="H46:I47"/>
    <mergeCell ref="F33:G34"/>
    <mergeCell ref="D53:E53"/>
    <mergeCell ref="F53:I53"/>
    <mergeCell ref="D40:E40"/>
    <mergeCell ref="F40:I40"/>
    <mergeCell ref="D56:D58"/>
    <mergeCell ref="E56:E58"/>
    <mergeCell ref="F56:G58"/>
    <mergeCell ref="H56:I58"/>
    <mergeCell ref="H61:I64"/>
    <mergeCell ref="F61:G64"/>
    <mergeCell ref="E61:E64"/>
    <mergeCell ref="D61:D64"/>
    <mergeCell ref="F67:G67"/>
    <mergeCell ref="H67:I67"/>
    <mergeCell ref="F68:G68"/>
    <mergeCell ref="H68:I68"/>
    <mergeCell ref="F72:G73"/>
    <mergeCell ref="J88:S88"/>
    <mergeCell ref="A92:A94"/>
    <mergeCell ref="B92:C94"/>
    <mergeCell ref="D92:E92"/>
    <mergeCell ref="F92:I92"/>
    <mergeCell ref="J92:S94"/>
    <mergeCell ref="F93:G93"/>
    <mergeCell ref="H93:I93"/>
    <mergeCell ref="F94:G94"/>
    <mergeCell ref="H94:I94"/>
    <mergeCell ref="A91:S91"/>
    <mergeCell ref="J89:S89"/>
    <mergeCell ref="J90:S90"/>
    <mergeCell ref="H87:I90"/>
    <mergeCell ref="F87:G90"/>
    <mergeCell ref="E87:E90"/>
    <mergeCell ref="D87:D90"/>
    <mergeCell ref="C87:C90"/>
    <mergeCell ref="B87:B90"/>
    <mergeCell ref="A82:A90"/>
    <mergeCell ref="H82:I84"/>
    <mergeCell ref="J87:S87"/>
    <mergeCell ref="J83:S83"/>
    <mergeCell ref="D82:D84"/>
    <mergeCell ref="D105:E105"/>
    <mergeCell ref="F105:I105"/>
    <mergeCell ref="J105:S107"/>
    <mergeCell ref="F106:G106"/>
    <mergeCell ref="H106:I106"/>
    <mergeCell ref="F107:G107"/>
    <mergeCell ref="H107:I107"/>
    <mergeCell ref="B95:B97"/>
    <mergeCell ref="C95:C97"/>
    <mergeCell ref="D95:D97"/>
    <mergeCell ref="E95:E97"/>
    <mergeCell ref="F95:G97"/>
    <mergeCell ref="J102:S102"/>
    <mergeCell ref="J103:S103"/>
    <mergeCell ref="H100:I103"/>
    <mergeCell ref="F100:G103"/>
    <mergeCell ref="E100:E103"/>
    <mergeCell ref="J134:S134"/>
    <mergeCell ref="J135:S135"/>
    <mergeCell ref="J121:S121"/>
    <mergeCell ref="J122:S122"/>
    <mergeCell ref="F119:G119"/>
    <mergeCell ref="H119:I119"/>
    <mergeCell ref="F120:G120"/>
    <mergeCell ref="H120:I120"/>
    <mergeCell ref="J95:S95"/>
    <mergeCell ref="J96:S96"/>
    <mergeCell ref="F98:G99"/>
    <mergeCell ref="J111:S111"/>
    <mergeCell ref="J112:S112"/>
    <mergeCell ref="C124:C125"/>
    <mergeCell ref="D124:D125"/>
    <mergeCell ref="E124:E125"/>
    <mergeCell ref="F124:G125"/>
    <mergeCell ref="B121:B123"/>
    <mergeCell ref="C121:C123"/>
    <mergeCell ref="D121:D123"/>
    <mergeCell ref="E121:E123"/>
    <mergeCell ref="F121:G123"/>
    <mergeCell ref="A144:A146"/>
    <mergeCell ref="B144:C146"/>
    <mergeCell ref="D144:E144"/>
    <mergeCell ref="F144:I144"/>
    <mergeCell ref="J144:S146"/>
    <mergeCell ref="F145:G145"/>
    <mergeCell ref="H145:I145"/>
    <mergeCell ref="F146:G146"/>
    <mergeCell ref="H146:I146"/>
    <mergeCell ref="B150:B151"/>
    <mergeCell ref="C150:C151"/>
    <mergeCell ref="D150:D151"/>
    <mergeCell ref="B147:B149"/>
    <mergeCell ref="C147:C149"/>
    <mergeCell ref="D147:D149"/>
    <mergeCell ref="E147:E149"/>
    <mergeCell ref="J152:S152"/>
    <mergeCell ref="J153:S153"/>
    <mergeCell ref="E150:E151"/>
    <mergeCell ref="F150:G151"/>
    <mergeCell ref="H150:I151"/>
    <mergeCell ref="H152:I155"/>
    <mergeCell ref="F152:G155"/>
    <mergeCell ref="E152:E155"/>
    <mergeCell ref="D152:D155"/>
    <mergeCell ref="F147:G149"/>
    <mergeCell ref="H147:I149"/>
    <mergeCell ref="J149:S149"/>
    <mergeCell ref="C152:C155"/>
    <mergeCell ref="B152:B155"/>
    <mergeCell ref="J147:S147"/>
    <mergeCell ref="J148:S148"/>
    <mergeCell ref="J176:S176"/>
    <mergeCell ref="J177:S177"/>
    <mergeCell ref="J183:S185"/>
    <mergeCell ref="F184:G184"/>
    <mergeCell ref="H184:I184"/>
    <mergeCell ref="F185:G185"/>
    <mergeCell ref="D183:E183"/>
    <mergeCell ref="F183:I183"/>
    <mergeCell ref="C137:C138"/>
    <mergeCell ref="D137:D138"/>
    <mergeCell ref="E137:E138"/>
    <mergeCell ref="F137:G138"/>
    <mergeCell ref="H137:I138"/>
    <mergeCell ref="J137:S137"/>
    <mergeCell ref="J138:S138"/>
    <mergeCell ref="J178:S178"/>
    <mergeCell ref="J150:S150"/>
    <mergeCell ref="J151:S151"/>
    <mergeCell ref="J154:S154"/>
    <mergeCell ref="J155:S155"/>
    <mergeCell ref="J180:S180"/>
    <mergeCell ref="J181:S181"/>
    <mergeCell ref="C160:C162"/>
    <mergeCell ref="D160:D162"/>
    <mergeCell ref="J170:S172"/>
    <mergeCell ref="F171:G171"/>
    <mergeCell ref="H171:I171"/>
    <mergeCell ref="F172:G172"/>
    <mergeCell ref="H172:I172"/>
    <mergeCell ref="H163:I164"/>
    <mergeCell ref="J163:S163"/>
    <mergeCell ref="J164:S164"/>
    <mergeCell ref="J165:S165"/>
    <mergeCell ref="F170:I170"/>
    <mergeCell ref="J167:S167"/>
    <mergeCell ref="J168:S168"/>
    <mergeCell ref="J24:S24"/>
    <mergeCell ref="J25:S25"/>
    <mergeCell ref="J37:S37"/>
    <mergeCell ref="J38:S38"/>
    <mergeCell ref="J50:S50"/>
    <mergeCell ref="J51:S51"/>
    <mergeCell ref="J63:S63"/>
    <mergeCell ref="J64:S64"/>
    <mergeCell ref="J76:S76"/>
    <mergeCell ref="J27:S29"/>
    <mergeCell ref="J31:S31"/>
    <mergeCell ref="J34:S34"/>
    <mergeCell ref="J36:S36"/>
    <mergeCell ref="J35:S35"/>
    <mergeCell ref="J66:S68"/>
    <mergeCell ref="J46:S46"/>
    <mergeCell ref="J32:S32"/>
    <mergeCell ref="J45:S45"/>
    <mergeCell ref="J33:S33"/>
    <mergeCell ref="J43:S43"/>
    <mergeCell ref="J97:S97"/>
    <mergeCell ref="J108:S108"/>
    <mergeCell ref="J109:S109"/>
    <mergeCell ref="J101:S101"/>
    <mergeCell ref="J110:S110"/>
    <mergeCell ref="J98:S98"/>
    <mergeCell ref="J99:S99"/>
    <mergeCell ref="J113:S113"/>
    <mergeCell ref="J114:S114"/>
    <mergeCell ref="A117:S117"/>
    <mergeCell ref="A118:A120"/>
    <mergeCell ref="B118:C120"/>
    <mergeCell ref="D118:E118"/>
    <mergeCell ref="F118:I118"/>
    <mergeCell ref="J118:S120"/>
    <mergeCell ref="J142:S142"/>
    <mergeCell ref="H113:I116"/>
    <mergeCell ref="F113:G116"/>
    <mergeCell ref="E113:E116"/>
    <mergeCell ref="D113:D116"/>
    <mergeCell ref="C113:C116"/>
    <mergeCell ref="B113:B116"/>
    <mergeCell ref="A108:A116"/>
    <mergeCell ref="J115:S115"/>
    <mergeCell ref="J116:S116"/>
    <mergeCell ref="J128:S128"/>
    <mergeCell ref="J129:S129"/>
    <mergeCell ref="J141:S141"/>
    <mergeCell ref="J139:S139"/>
    <mergeCell ref="J140:S140"/>
    <mergeCell ref="J131:S133"/>
    <mergeCell ref="H121:I123"/>
    <mergeCell ref="B124:B125"/>
    <mergeCell ref="J193:S193"/>
    <mergeCell ref="J194:S194"/>
    <mergeCell ref="J160:S160"/>
    <mergeCell ref="J161:S161"/>
    <mergeCell ref="A143:S143"/>
    <mergeCell ref="A169:S169"/>
    <mergeCell ref="D189:D190"/>
    <mergeCell ref="E189:E190"/>
    <mergeCell ref="F189:G190"/>
    <mergeCell ref="H189:I190"/>
    <mergeCell ref="J189:S189"/>
    <mergeCell ref="J190:S190"/>
    <mergeCell ref="H191:I194"/>
    <mergeCell ref="F191:G194"/>
    <mergeCell ref="E191:E194"/>
    <mergeCell ref="D191:D194"/>
    <mergeCell ref="C191:C194"/>
    <mergeCell ref="A186:A194"/>
    <mergeCell ref="H178:I181"/>
    <mergeCell ref="F178:G181"/>
    <mergeCell ref="E178:E181"/>
    <mergeCell ref="D178:D181"/>
    <mergeCell ref="C178:C181"/>
    <mergeCell ref="B178:B181"/>
    <mergeCell ref="A173:A181"/>
    <mergeCell ref="H165:I168"/>
    <mergeCell ref="F165:G168"/>
    <mergeCell ref="E165:E168"/>
    <mergeCell ref="D165:D168"/>
    <mergeCell ref="C165:C168"/>
    <mergeCell ref="B165:B168"/>
    <mergeCell ref="A160:A168"/>
    <mergeCell ref="B191:B194"/>
    <mergeCell ref="A170:A172"/>
    <mergeCell ref="B173:B175"/>
    <mergeCell ref="C173:C175"/>
    <mergeCell ref="B170:C172"/>
    <mergeCell ref="D170:E170"/>
    <mergeCell ref="B160:B162"/>
    <mergeCell ref="E160:E162"/>
    <mergeCell ref="F160:G162"/>
    <mergeCell ref="H160:I162"/>
    <mergeCell ref="A147:A155"/>
    <mergeCell ref="H139:I142"/>
    <mergeCell ref="F139:G142"/>
    <mergeCell ref="E139:E142"/>
    <mergeCell ref="D139:D142"/>
    <mergeCell ref="C139:C142"/>
    <mergeCell ref="B139:B142"/>
    <mergeCell ref="A134:A142"/>
    <mergeCell ref="H126:I129"/>
    <mergeCell ref="F126:G129"/>
    <mergeCell ref="E126:E129"/>
    <mergeCell ref="D126:D129"/>
    <mergeCell ref="C126:C129"/>
    <mergeCell ref="B126:B129"/>
    <mergeCell ref="A121:A129"/>
    <mergeCell ref="A131:A133"/>
    <mergeCell ref="B131:C133"/>
    <mergeCell ref="D131:E131"/>
    <mergeCell ref="F131:I131"/>
    <mergeCell ref="F132:G132"/>
    <mergeCell ref="H132:I132"/>
    <mergeCell ref="F133:G133"/>
    <mergeCell ref="H133:I133"/>
    <mergeCell ref="B137:B138"/>
    <mergeCell ref="D100:D103"/>
    <mergeCell ref="C100:C103"/>
    <mergeCell ref="B100:B103"/>
    <mergeCell ref="A95:A103"/>
    <mergeCell ref="E111:E112"/>
    <mergeCell ref="F111:G112"/>
    <mergeCell ref="H111:I112"/>
    <mergeCell ref="A105:A107"/>
    <mergeCell ref="H95:I97"/>
    <mergeCell ref="B111:B112"/>
    <mergeCell ref="C111:C112"/>
    <mergeCell ref="D111:D112"/>
    <mergeCell ref="B108:B110"/>
    <mergeCell ref="C108:C110"/>
    <mergeCell ref="D108:D110"/>
    <mergeCell ref="E108:E110"/>
    <mergeCell ref="F108:G110"/>
    <mergeCell ref="H108:I110"/>
    <mergeCell ref="H98:I99"/>
    <mergeCell ref="B98:B99"/>
    <mergeCell ref="C98:C99"/>
    <mergeCell ref="D98:D99"/>
    <mergeCell ref="E98:E99"/>
    <mergeCell ref="B105:C107"/>
    <mergeCell ref="B74:B77"/>
    <mergeCell ref="A69:A77"/>
    <mergeCell ref="B85:B86"/>
    <mergeCell ref="C85:C86"/>
    <mergeCell ref="D85:D86"/>
    <mergeCell ref="E85:E86"/>
    <mergeCell ref="F85:G86"/>
    <mergeCell ref="B82:B84"/>
    <mergeCell ref="C82:C84"/>
    <mergeCell ref="F82:G84"/>
    <mergeCell ref="D74:D77"/>
    <mergeCell ref="C74:C77"/>
    <mergeCell ref="E82:E84"/>
    <mergeCell ref="B61:B64"/>
    <mergeCell ref="A56:A64"/>
    <mergeCell ref="H48:I51"/>
    <mergeCell ref="F48:G51"/>
    <mergeCell ref="E48:E51"/>
    <mergeCell ref="D48:D51"/>
    <mergeCell ref="C48:C51"/>
    <mergeCell ref="B48:B51"/>
    <mergeCell ref="A43:A51"/>
    <mergeCell ref="C59:C60"/>
    <mergeCell ref="A53:A55"/>
    <mergeCell ref="B53:C55"/>
    <mergeCell ref="B46:B47"/>
    <mergeCell ref="C46:C47"/>
    <mergeCell ref="E46:E47"/>
    <mergeCell ref="C61:C64"/>
    <mergeCell ref="A30:A38"/>
    <mergeCell ref="H22:I25"/>
    <mergeCell ref="F22:G25"/>
    <mergeCell ref="E22:E25"/>
    <mergeCell ref="D22:D25"/>
    <mergeCell ref="C22:C25"/>
    <mergeCell ref="B22:B25"/>
    <mergeCell ref="A17:A25"/>
    <mergeCell ref="B27:C29"/>
    <mergeCell ref="F28:G28"/>
    <mergeCell ref="H28:I28"/>
    <mergeCell ref="F29:G29"/>
    <mergeCell ref="H29:I29"/>
    <mergeCell ref="B33:B34"/>
    <mergeCell ref="C33:C34"/>
    <mergeCell ref="D33:D34"/>
    <mergeCell ref="H33:I34"/>
    <mergeCell ref="A27:A29"/>
    <mergeCell ref="B30:B32"/>
    <mergeCell ref="C30:C32"/>
    <mergeCell ref="D30:D32"/>
    <mergeCell ref="D27:E27"/>
    <mergeCell ref="E33:E34"/>
    <mergeCell ref="E30:E32"/>
  </mergeCells>
  <printOptions horizontalCentered="1"/>
  <pageMargins left="0.19685039370078741" right="0.11811023622047245" top="0.27559055118110237" bottom="0.19685039370078741" header="0.19685039370078741" footer="0.19685039370078741"/>
  <pageSetup scale="24" fitToHeight="0" orientation="landscape" cellComments="asDisplayed" r:id="rId1"/>
  <rowBreaks count="13" manualBreakCount="13">
    <brk id="26" max="16383" man="1"/>
    <brk id="39" max="18" man="1"/>
    <brk id="52" max="16383" man="1"/>
    <brk id="65" max="18" man="1"/>
    <brk id="78" max="16383" man="1"/>
    <brk id="91" max="18" man="1"/>
    <brk id="104" max="16383" man="1"/>
    <brk id="117" max="18" man="1"/>
    <brk id="130" max="16383" man="1"/>
    <brk id="143" max="18" man="1"/>
    <brk id="156" max="18" man="1"/>
    <brk id="169" max="18" man="1"/>
    <brk id="182" max="18"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E023 2023</vt:lpstr>
      <vt:lpstr>'E023 2023'!Área_de_impresión</vt:lpstr>
      <vt:lpstr>'E023 2023'!Títulos_a_imprimir</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CCINSHAE</dc:creator>
  <cp:lastModifiedBy>Lucy</cp:lastModifiedBy>
  <cp:lastPrinted>2020-03-20T18:14:17Z</cp:lastPrinted>
  <dcterms:created xsi:type="dcterms:W3CDTF">2016-12-09T18:35:27Z</dcterms:created>
  <dcterms:modified xsi:type="dcterms:W3CDTF">2023-07-24T19:37:52Z</dcterms:modified>
</cp:coreProperties>
</file>